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ODJEL ZA PLAN I ANALIZU\2.1. MJESEČNA IZVRŠENJA FINANCIJSKOG PLANA\2022\12-2022\NOVČANO NAČELO\"/>
    </mc:Choice>
  </mc:AlternateContent>
  <xr:revisionPtr revIDLastSave="0" documentId="13_ncr:1_{97D60E4E-5CC6-4E89-A5F0-0D95CA2C71B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bilanca" sheetId="5" r:id="rId1"/>
    <sheet name="prihodi" sheetId="4" r:id="rId2"/>
    <sheet name="rashodi-opći dio" sheetId="12" r:id="rId3"/>
    <sheet name="račun financiranja" sheetId="13" r:id="rId4"/>
    <sheet name="posebni dio" sheetId="1" r:id="rId5"/>
  </sheets>
  <definedNames>
    <definedName name="_xlnm._FilterDatabase" localSheetId="4" hidden="1">'posebni dio'!$A$1:$A$1006</definedName>
    <definedName name="_xlnm.Print_Titles" localSheetId="4">'posebni dio'!$2:$2</definedName>
    <definedName name="_xlnm.Print_Titles" localSheetId="3">'račun financiranja'!$2:$2</definedName>
    <definedName name="_xlnm.Print_Titles" localSheetId="2">'rashodi-opći dio'!$2:$2</definedName>
    <definedName name="_xlnm.Print_Area" localSheetId="0">bilanca!$A$1:$J$30</definedName>
    <definedName name="_xlnm.Print_Area" localSheetId="4">'posebni dio'!$A$1:$E$449</definedName>
    <definedName name="_xlnm.Print_Area" localSheetId="1">prihodi!$A$1:$J$42</definedName>
    <definedName name="_xlnm.Print_Area" localSheetId="3">'račun financiranja'!$A$1:$J$14</definedName>
    <definedName name="_xlnm.Print_Area" localSheetId="2">'rashodi-opći dio'!$A$1:$J$89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I24" i="5"/>
  <c r="H9" i="4"/>
  <c r="G9" i="4"/>
  <c r="F9" i="4"/>
  <c r="I11" i="4"/>
  <c r="H53" i="12"/>
  <c r="G53" i="12"/>
  <c r="F53" i="12"/>
  <c r="I54" i="12"/>
  <c r="I8" i="13"/>
  <c r="I10" i="13"/>
  <c r="F13" i="13"/>
  <c r="F12" i="13" s="1"/>
  <c r="F11" i="13" s="1"/>
  <c r="F23" i="5" s="1"/>
  <c r="F9" i="13"/>
  <c r="F7" i="13"/>
  <c r="I7" i="12"/>
  <c r="I8" i="12"/>
  <c r="I9" i="12"/>
  <c r="I11" i="12"/>
  <c r="I13" i="12"/>
  <c r="I17" i="12"/>
  <c r="I18" i="12"/>
  <c r="I19" i="12"/>
  <c r="I20" i="12"/>
  <c r="I22" i="12"/>
  <c r="I23" i="12"/>
  <c r="I28" i="12"/>
  <c r="I29" i="12"/>
  <c r="I30" i="12"/>
  <c r="I31" i="12"/>
  <c r="I32" i="12"/>
  <c r="I33" i="12"/>
  <c r="I34" i="12"/>
  <c r="I35" i="12"/>
  <c r="I36" i="12"/>
  <c r="I38" i="12"/>
  <c r="I39" i="12"/>
  <c r="I40" i="12"/>
  <c r="I41" i="12"/>
  <c r="I42" i="12"/>
  <c r="I43" i="12"/>
  <c r="I44" i="12"/>
  <c r="I47" i="12"/>
  <c r="I48" i="12"/>
  <c r="I49" i="12"/>
  <c r="I52" i="12"/>
  <c r="I55" i="12"/>
  <c r="I56" i="12"/>
  <c r="I59" i="12"/>
  <c r="I60" i="12"/>
  <c r="I66" i="12"/>
  <c r="I68" i="12"/>
  <c r="I69" i="12"/>
  <c r="I71" i="12"/>
  <c r="I73" i="12"/>
  <c r="I74" i="12"/>
  <c r="I81" i="12"/>
  <c r="I82" i="12"/>
  <c r="I84" i="12"/>
  <c r="I85" i="12"/>
  <c r="I87" i="12"/>
  <c r="I89" i="12"/>
  <c r="F88" i="12"/>
  <c r="F86" i="12"/>
  <c r="F80" i="12"/>
  <c r="F77" i="12"/>
  <c r="F76" i="12"/>
  <c r="F72" i="12"/>
  <c r="F70" i="12"/>
  <c r="F67" i="12"/>
  <c r="F65" i="12"/>
  <c r="F62" i="12"/>
  <c r="F61" i="12"/>
  <c r="F58" i="12"/>
  <c r="F57" i="12" s="1"/>
  <c r="F51" i="12"/>
  <c r="F46" i="12"/>
  <c r="F37" i="12"/>
  <c r="F27" i="12"/>
  <c r="F21" i="12"/>
  <c r="F16" i="12"/>
  <c r="F12" i="12"/>
  <c r="F10" i="12"/>
  <c r="F6" i="12"/>
  <c r="I8" i="4"/>
  <c r="I10" i="4"/>
  <c r="I13" i="4"/>
  <c r="I14" i="4"/>
  <c r="I17" i="4"/>
  <c r="I18" i="4"/>
  <c r="I19" i="4"/>
  <c r="I20" i="4"/>
  <c r="I25" i="4"/>
  <c r="I27" i="4"/>
  <c r="I31" i="4"/>
  <c r="I34" i="4"/>
  <c r="F38" i="4"/>
  <c r="F37" i="4" s="1"/>
  <c r="F36" i="4" s="1"/>
  <c r="F11" i="5" s="1"/>
  <c r="F33" i="4"/>
  <c r="F32" i="4" s="1"/>
  <c r="F29" i="4"/>
  <c r="F28" i="4" s="1"/>
  <c r="F26" i="4"/>
  <c r="F24" i="4"/>
  <c r="F21" i="4"/>
  <c r="F16" i="4"/>
  <c r="F12" i="4"/>
  <c r="F7" i="4"/>
  <c r="J59" i="12"/>
  <c r="E416" i="1"/>
  <c r="E382" i="1"/>
  <c r="D371" i="1"/>
  <c r="C371" i="1"/>
  <c r="E372" i="1"/>
  <c r="D345" i="1"/>
  <c r="C345" i="1"/>
  <c r="D323" i="1"/>
  <c r="C323" i="1"/>
  <c r="E290" i="1"/>
  <c r="E287" i="1"/>
  <c r="C294" i="1"/>
  <c r="D294" i="1"/>
  <c r="C292" i="1"/>
  <c r="E293" i="1"/>
  <c r="D292" i="1"/>
  <c r="E259" i="1"/>
  <c r="E261" i="1"/>
  <c r="E218" i="1"/>
  <c r="E215" i="1"/>
  <c r="D173" i="1"/>
  <c r="C173" i="1"/>
  <c r="D152" i="1"/>
  <c r="C152" i="1"/>
  <c r="D102" i="1"/>
  <c r="D101" i="1" s="1"/>
  <c r="C102" i="1"/>
  <c r="C101" i="1" s="1"/>
  <c r="D86" i="1"/>
  <c r="C86" i="1"/>
  <c r="E88" i="1"/>
  <c r="D75" i="1"/>
  <c r="C75" i="1"/>
  <c r="H7" i="4"/>
  <c r="G7" i="4"/>
  <c r="J39" i="4"/>
  <c r="J40" i="4"/>
  <c r="D245" i="1"/>
  <c r="C245" i="1"/>
  <c r="D289" i="1"/>
  <c r="C289" i="1"/>
  <c r="D285" i="1"/>
  <c r="C285" i="1"/>
  <c r="D17" i="1"/>
  <c r="C17" i="1"/>
  <c r="F6" i="4" l="1"/>
  <c r="F23" i="4"/>
  <c r="F50" i="12"/>
  <c r="F15" i="4"/>
  <c r="F5" i="4" s="1"/>
  <c r="I9" i="4"/>
  <c r="I7" i="4"/>
  <c r="F79" i="12"/>
  <c r="F75" i="12" s="1"/>
  <c r="F14" i="5" s="1"/>
  <c r="F64" i="12"/>
  <c r="I53" i="12"/>
  <c r="F45" i="12"/>
  <c r="F15" i="12"/>
  <c r="F5" i="12"/>
  <c r="F6" i="13"/>
  <c r="C284" i="1"/>
  <c r="D284" i="1"/>
  <c r="E292" i="1"/>
  <c r="H12" i="12"/>
  <c r="I12" i="12" s="1"/>
  <c r="G12" i="12"/>
  <c r="F10" i="5" l="1"/>
  <c r="F12" i="5" s="1"/>
  <c r="F4" i="12"/>
  <c r="F5" i="13"/>
  <c r="D414" i="1"/>
  <c r="C414" i="1"/>
  <c r="D214" i="1"/>
  <c r="D217" i="1"/>
  <c r="C217" i="1"/>
  <c r="C214" i="1"/>
  <c r="J10" i="4"/>
  <c r="J41" i="4"/>
  <c r="J34" i="4"/>
  <c r="E302" i="1"/>
  <c r="D301" i="1"/>
  <c r="D300" i="1" s="1"/>
  <c r="C301" i="1"/>
  <c r="C300" i="1" s="1"/>
  <c r="D254" i="1"/>
  <c r="C254" i="1"/>
  <c r="E255" i="1"/>
  <c r="E207" i="1"/>
  <c r="D206" i="1"/>
  <c r="C206" i="1"/>
  <c r="E195" i="1"/>
  <c r="E129" i="1"/>
  <c r="D128" i="1"/>
  <c r="D127" i="1" s="1"/>
  <c r="C128" i="1"/>
  <c r="C127" i="1" s="1"/>
  <c r="E103" i="1"/>
  <c r="H38" i="4"/>
  <c r="G38" i="4"/>
  <c r="F13" i="5" l="1"/>
  <c r="F15" i="5" s="1"/>
  <c r="F16" i="5" s="1"/>
  <c r="F4" i="13"/>
  <c r="F22" i="5"/>
  <c r="F26" i="5" s="1"/>
  <c r="E217" i="1"/>
  <c r="E214" i="1"/>
  <c r="E300" i="1"/>
  <c r="J38" i="4"/>
  <c r="E301" i="1"/>
  <c r="E127" i="1"/>
  <c r="E128" i="1"/>
  <c r="D258" i="1"/>
  <c r="C258" i="1"/>
  <c r="D97" i="1"/>
  <c r="C97" i="1"/>
  <c r="D99" i="1"/>
  <c r="F28" i="5" l="1"/>
  <c r="E258" i="1"/>
  <c r="D96" i="1"/>
  <c r="D260" i="1"/>
  <c r="C260" i="1"/>
  <c r="C257" i="1" s="1"/>
  <c r="D257" i="1" l="1"/>
  <c r="E257" i="1" s="1"/>
  <c r="E260" i="1"/>
  <c r="D42" i="1"/>
  <c r="G37" i="4"/>
  <c r="G36" i="4" s="1"/>
  <c r="G11" i="5" s="1"/>
  <c r="H37" i="4"/>
  <c r="H36" i="4" l="1"/>
  <c r="J37" i="4"/>
  <c r="D381" i="1"/>
  <c r="C381" i="1"/>
  <c r="C380" i="1" s="1"/>
  <c r="C379" i="1" s="1"/>
  <c r="C378" i="1" s="1"/>
  <c r="D380" i="1" l="1"/>
  <c r="E380" i="1" s="1"/>
  <c r="E381" i="1"/>
  <c r="H11" i="5"/>
  <c r="J11" i="5" s="1"/>
  <c r="J36" i="4"/>
  <c r="D379" i="1" l="1"/>
  <c r="E379" i="1" s="1"/>
  <c r="D378" i="1" l="1"/>
  <c r="E378" i="1" s="1"/>
  <c r="D194" i="1"/>
  <c r="C194" i="1"/>
  <c r="C193" i="1" s="1"/>
  <c r="C192" i="1" s="1"/>
  <c r="C191" i="1" s="1"/>
  <c r="D193" i="1" l="1"/>
  <c r="E194" i="1"/>
  <c r="D251" i="1"/>
  <c r="C251" i="1"/>
  <c r="D219" i="1"/>
  <c r="C219" i="1"/>
  <c r="E150" i="1"/>
  <c r="D131" i="1"/>
  <c r="C131" i="1"/>
  <c r="J71" i="12"/>
  <c r="E79" i="1"/>
  <c r="D108" i="1"/>
  <c r="C108" i="1"/>
  <c r="D192" i="1" l="1"/>
  <c r="E193" i="1"/>
  <c r="D191" i="1" l="1"/>
  <c r="E191" i="1" s="1"/>
  <c r="E192" i="1"/>
  <c r="H7" i="13"/>
  <c r="I7" i="13" s="1"/>
  <c r="E112" i="1"/>
  <c r="E111" i="1"/>
  <c r="E438" i="1" l="1"/>
  <c r="D437" i="1"/>
  <c r="D436" i="1" s="1"/>
  <c r="C437" i="1"/>
  <c r="C436" i="1" s="1"/>
  <c r="C419" i="1"/>
  <c r="D419" i="1"/>
  <c r="E426" i="1"/>
  <c r="D327" i="1"/>
  <c r="C327" i="1"/>
  <c r="D185" i="1"/>
  <c r="C185" i="1"/>
  <c r="D182" i="1"/>
  <c r="D181" i="1" s="1"/>
  <c r="C182" i="1"/>
  <c r="C181" i="1" s="1"/>
  <c r="C51" i="1"/>
  <c r="C50" i="1" s="1"/>
  <c r="G46" i="12"/>
  <c r="G45" i="12" s="1"/>
  <c r="E316" i="1"/>
  <c r="D315" i="1"/>
  <c r="D314" i="1" s="1"/>
  <c r="C315" i="1"/>
  <c r="C314" i="1" s="1"/>
  <c r="E247" i="1"/>
  <c r="E252" i="1"/>
  <c r="D272" i="1"/>
  <c r="C272" i="1"/>
  <c r="C271" i="1" s="1"/>
  <c r="E273" i="1"/>
  <c r="D149" i="1"/>
  <c r="C149" i="1"/>
  <c r="C148" i="1" s="1"/>
  <c r="E149" i="1" l="1"/>
  <c r="E436" i="1"/>
  <c r="E437" i="1"/>
  <c r="E371" i="1"/>
  <c r="E315" i="1"/>
  <c r="E272" i="1"/>
  <c r="D271" i="1"/>
  <c r="D148" i="1"/>
  <c r="E148" i="1" s="1"/>
  <c r="E271" i="1" l="1"/>
  <c r="E80" i="1"/>
  <c r="D428" i="1" l="1"/>
  <c r="C428" i="1"/>
  <c r="E430" i="1"/>
  <c r="E429" i="1"/>
  <c r="D291" i="1" l="1"/>
  <c r="C291" i="1"/>
  <c r="E295" i="1"/>
  <c r="C205" i="1"/>
  <c r="C204" i="1" s="1"/>
  <c r="D205" i="1"/>
  <c r="D204" i="1" s="1"/>
  <c r="E294" i="1" l="1"/>
  <c r="E291" i="1"/>
  <c r="E205" i="1"/>
  <c r="E206" i="1"/>
  <c r="E376" i="1"/>
  <c r="D375" i="1"/>
  <c r="D374" i="1" s="1"/>
  <c r="D373" i="1" s="1"/>
  <c r="C375" i="1"/>
  <c r="C374" i="1" s="1"/>
  <c r="C373" i="1" s="1"/>
  <c r="C370" i="1"/>
  <c r="C369" i="1" s="1"/>
  <c r="E373" i="1" l="1"/>
  <c r="E374" i="1"/>
  <c r="E375" i="1"/>
  <c r="D370" i="1"/>
  <c r="E370" i="1" l="1"/>
  <c r="D369" i="1"/>
  <c r="E369" i="1"/>
  <c r="C368" i="1"/>
  <c r="D368" i="1" l="1"/>
  <c r="E368" i="1" s="1"/>
  <c r="D330" i="1" l="1"/>
  <c r="C330" i="1"/>
  <c r="E331" i="1"/>
  <c r="E322" i="1"/>
  <c r="D321" i="1"/>
  <c r="C321" i="1"/>
  <c r="E286" i="1"/>
  <c r="E250" i="1"/>
  <c r="D249" i="1"/>
  <c r="C249" i="1"/>
  <c r="E213" i="1"/>
  <c r="D212" i="1"/>
  <c r="D211" i="1" s="1"/>
  <c r="C212" i="1"/>
  <c r="C211" i="1" s="1"/>
  <c r="E174" i="1"/>
  <c r="D172" i="1"/>
  <c r="C172" i="1"/>
  <c r="E168" i="1"/>
  <c r="D167" i="1"/>
  <c r="C167" i="1"/>
  <c r="J24" i="5"/>
  <c r="E321" i="1" l="1"/>
  <c r="E289" i="1"/>
  <c r="E249" i="1"/>
  <c r="E212" i="1"/>
  <c r="E211" i="1"/>
  <c r="E172" i="1"/>
  <c r="E173" i="1"/>
  <c r="E167" i="1"/>
  <c r="E449" i="1"/>
  <c r="E448" i="1"/>
  <c r="E447" i="1"/>
  <c r="E446" i="1"/>
  <c r="E445" i="1"/>
  <c r="E441" i="1"/>
  <c r="E435" i="1"/>
  <c r="E432" i="1"/>
  <c r="E431" i="1"/>
  <c r="E427" i="1"/>
  <c r="E425" i="1"/>
  <c r="E424" i="1"/>
  <c r="E423" i="1"/>
  <c r="E422" i="1"/>
  <c r="E421" i="1"/>
  <c r="E420" i="1"/>
  <c r="E418" i="1"/>
  <c r="E417" i="1"/>
  <c r="E415" i="1"/>
  <c r="E413" i="1"/>
  <c r="E412" i="1"/>
  <c r="E411" i="1"/>
  <c r="E410" i="1"/>
  <c r="E407" i="1"/>
  <c r="E405" i="1"/>
  <c r="E403" i="1"/>
  <c r="E402" i="1"/>
  <c r="E401" i="1"/>
  <c r="E394" i="1"/>
  <c r="E388" i="1"/>
  <c r="E366" i="1"/>
  <c r="E360" i="1"/>
  <c r="E354" i="1"/>
  <c r="E353" i="1"/>
  <c r="E350" i="1"/>
  <c r="E347" i="1"/>
  <c r="E346" i="1"/>
  <c r="E344" i="1"/>
  <c r="E338" i="1"/>
  <c r="E332" i="1"/>
  <c r="E328" i="1"/>
  <c r="E325" i="1"/>
  <c r="E324" i="1"/>
  <c r="E308" i="1"/>
  <c r="E299" i="1"/>
  <c r="E298" i="1"/>
  <c r="E288" i="1"/>
  <c r="E280" i="1"/>
  <c r="E277" i="1"/>
  <c r="E276" i="1"/>
  <c r="E267" i="1"/>
  <c r="E256" i="1"/>
  <c r="E240" i="1"/>
  <c r="E234" i="1"/>
  <c r="E228" i="1"/>
  <c r="E222" i="1"/>
  <c r="E220" i="1"/>
  <c r="E201" i="1"/>
  <c r="E189" i="1"/>
  <c r="E186" i="1"/>
  <c r="E183" i="1"/>
  <c r="E177" i="1"/>
  <c r="E166" i="1"/>
  <c r="E163" i="1"/>
  <c r="E162" i="1"/>
  <c r="E159" i="1"/>
  <c r="E153" i="1"/>
  <c r="E147" i="1"/>
  <c r="E145" i="1"/>
  <c r="E139" i="1"/>
  <c r="E138" i="1"/>
  <c r="E132" i="1"/>
  <c r="E121" i="1"/>
  <c r="E118" i="1"/>
  <c r="E110" i="1"/>
  <c r="E109" i="1"/>
  <c r="E100" i="1"/>
  <c r="E98" i="1"/>
  <c r="E92" i="1"/>
  <c r="E90" i="1"/>
  <c r="E87" i="1"/>
  <c r="E83" i="1"/>
  <c r="E82" i="1"/>
  <c r="E81" i="1"/>
  <c r="E77" i="1"/>
  <c r="E76" i="1"/>
  <c r="E74" i="1"/>
  <c r="E73" i="1"/>
  <c r="E72" i="1"/>
  <c r="E69" i="1"/>
  <c r="E67" i="1"/>
  <c r="E65" i="1"/>
  <c r="E64" i="1"/>
  <c r="E63" i="1"/>
  <c r="E57" i="1"/>
  <c r="E54" i="1"/>
  <c r="E53" i="1"/>
  <c r="E52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1" i="1"/>
  <c r="E30" i="1"/>
  <c r="E29" i="1"/>
  <c r="E28" i="1"/>
  <c r="E27" i="1"/>
  <c r="E25" i="1"/>
  <c r="E24" i="1"/>
  <c r="E23" i="1"/>
  <c r="E22" i="1"/>
  <c r="E18" i="1"/>
  <c r="E16" i="1"/>
  <c r="E14" i="1"/>
  <c r="E13" i="1"/>
  <c r="E12" i="1"/>
  <c r="D444" i="1"/>
  <c r="D440" i="1"/>
  <c r="D434" i="1"/>
  <c r="D409" i="1"/>
  <c r="D406" i="1"/>
  <c r="D404" i="1"/>
  <c r="D400" i="1"/>
  <c r="D393" i="1"/>
  <c r="D392" i="1" s="1"/>
  <c r="D387" i="1"/>
  <c r="D365" i="1"/>
  <c r="D359" i="1"/>
  <c r="D352" i="1"/>
  <c r="D351" i="1" s="1"/>
  <c r="D349" i="1"/>
  <c r="D348" i="1" s="1"/>
  <c r="D343" i="1"/>
  <c r="D337" i="1"/>
  <c r="D320" i="1"/>
  <c r="D307" i="1"/>
  <c r="D297" i="1"/>
  <c r="D296" i="1" s="1"/>
  <c r="D283" i="1" s="1"/>
  <c r="D279" i="1"/>
  <c r="D275" i="1"/>
  <c r="D266" i="1"/>
  <c r="D253" i="1"/>
  <c r="D248" i="1"/>
  <c r="D239" i="1"/>
  <c r="D233" i="1"/>
  <c r="D232" i="1" s="1"/>
  <c r="D231" i="1" s="1"/>
  <c r="D227" i="1"/>
  <c r="D221" i="1"/>
  <c r="D216" i="1" s="1"/>
  <c r="D200" i="1"/>
  <c r="D188" i="1"/>
  <c r="D187" i="1" s="1"/>
  <c r="D184" i="1"/>
  <c r="D176" i="1"/>
  <c r="D175" i="1" s="1"/>
  <c r="D171" i="1" s="1"/>
  <c r="D165" i="1"/>
  <c r="D164" i="1" s="1"/>
  <c r="D161" i="1"/>
  <c r="D158" i="1"/>
  <c r="D146" i="1"/>
  <c r="D144" i="1"/>
  <c r="D137" i="1"/>
  <c r="D136" i="1" s="1"/>
  <c r="D135" i="1" s="1"/>
  <c r="D120" i="1"/>
  <c r="D117" i="1"/>
  <c r="D105" i="1"/>
  <c r="D91" i="1"/>
  <c r="D89" i="1"/>
  <c r="D78" i="1"/>
  <c r="D71" i="1"/>
  <c r="D68" i="1"/>
  <c r="D66" i="1"/>
  <c r="D62" i="1"/>
  <c r="D56" i="1"/>
  <c r="D55" i="1" s="1"/>
  <c r="D51" i="1"/>
  <c r="D32" i="1"/>
  <c r="D26" i="1"/>
  <c r="D21" i="1"/>
  <c r="D15" i="1"/>
  <c r="D11" i="1"/>
  <c r="C444" i="1"/>
  <c r="C443" i="1" s="1"/>
  <c r="C440" i="1"/>
  <c r="C434" i="1"/>
  <c r="C409" i="1"/>
  <c r="C406" i="1"/>
  <c r="C404" i="1"/>
  <c r="C400" i="1"/>
  <c r="C393" i="1"/>
  <c r="C392" i="1" s="1"/>
  <c r="C391" i="1" s="1"/>
  <c r="C387" i="1"/>
  <c r="C365" i="1"/>
  <c r="C359" i="1"/>
  <c r="C352" i="1"/>
  <c r="C351" i="1" s="1"/>
  <c r="C349" i="1"/>
  <c r="C348" i="1" s="1"/>
  <c r="C343" i="1"/>
  <c r="C337" i="1"/>
  <c r="C320" i="1"/>
  <c r="C307" i="1"/>
  <c r="C306" i="1" s="1"/>
  <c r="C297" i="1"/>
  <c r="C296" i="1" s="1"/>
  <c r="C283" i="1" s="1"/>
  <c r="C279" i="1"/>
  <c r="C275" i="1"/>
  <c r="C266" i="1"/>
  <c r="C253" i="1"/>
  <c r="C248" i="1"/>
  <c r="C239" i="1"/>
  <c r="C238" i="1" s="1"/>
  <c r="C233" i="1"/>
  <c r="C232" i="1" s="1"/>
  <c r="C227" i="1"/>
  <c r="C221" i="1"/>
  <c r="C216" i="1" s="1"/>
  <c r="C210" i="1" s="1"/>
  <c r="C200" i="1"/>
  <c r="C199" i="1" s="1"/>
  <c r="C188" i="1"/>
  <c r="C187" i="1" s="1"/>
  <c r="C184" i="1"/>
  <c r="C176" i="1"/>
  <c r="C175" i="1" s="1"/>
  <c r="C171" i="1" s="1"/>
  <c r="C165" i="1"/>
  <c r="C164" i="1" s="1"/>
  <c r="C161" i="1"/>
  <c r="C160" i="1" s="1"/>
  <c r="C158" i="1"/>
  <c r="C146" i="1"/>
  <c r="C144" i="1"/>
  <c r="C137" i="1"/>
  <c r="C136" i="1" s="1"/>
  <c r="C135" i="1" s="1"/>
  <c r="C130" i="1"/>
  <c r="C120" i="1"/>
  <c r="C119" i="1" s="1"/>
  <c r="C117" i="1"/>
  <c r="C116" i="1" s="1"/>
  <c r="C107" i="1"/>
  <c r="C106" i="1" s="1"/>
  <c r="C105" i="1"/>
  <c r="C99" i="1"/>
  <c r="C96" i="1" s="1"/>
  <c r="C91" i="1"/>
  <c r="C89" i="1"/>
  <c r="C78" i="1"/>
  <c r="C71" i="1"/>
  <c r="C68" i="1"/>
  <c r="C66" i="1"/>
  <c r="C62" i="1"/>
  <c r="C56" i="1"/>
  <c r="C55" i="1" s="1"/>
  <c r="C42" i="1"/>
  <c r="C32" i="1"/>
  <c r="C26" i="1"/>
  <c r="C21" i="1"/>
  <c r="C15" i="1"/>
  <c r="C11" i="1"/>
  <c r="J10" i="13"/>
  <c r="J8" i="13"/>
  <c r="H13" i="13"/>
  <c r="H12" i="13" s="1"/>
  <c r="H11" i="13" s="1"/>
  <c r="H23" i="5" s="1"/>
  <c r="H9" i="13"/>
  <c r="I9" i="13" s="1"/>
  <c r="G13" i="13"/>
  <c r="G12" i="13" s="1"/>
  <c r="G11" i="13" s="1"/>
  <c r="G23" i="5" s="1"/>
  <c r="G9" i="13"/>
  <c r="G7" i="13"/>
  <c r="J89" i="12"/>
  <c r="J87" i="12"/>
  <c r="J85" i="12"/>
  <c r="J84" i="12"/>
  <c r="J83" i="12"/>
  <c r="J82" i="12"/>
  <c r="J81" i="12"/>
  <c r="J78" i="12"/>
  <c r="J74" i="12"/>
  <c r="J73" i="12"/>
  <c r="J69" i="12"/>
  <c r="J68" i="12"/>
  <c r="J66" i="12"/>
  <c r="J63" i="12"/>
  <c r="J60" i="12"/>
  <c r="J56" i="12"/>
  <c r="J55" i="12"/>
  <c r="J52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J33" i="12"/>
  <c r="J32" i="12"/>
  <c r="J31" i="12"/>
  <c r="J30" i="12"/>
  <c r="J29" i="12"/>
  <c r="J28" i="12"/>
  <c r="J26" i="12"/>
  <c r="J25" i="12"/>
  <c r="J24" i="12"/>
  <c r="J23" i="12"/>
  <c r="J22" i="12"/>
  <c r="J20" i="12"/>
  <c r="J19" i="12"/>
  <c r="J18" i="12"/>
  <c r="J17" i="12"/>
  <c r="J13" i="12"/>
  <c r="J11" i="12"/>
  <c r="J9" i="12"/>
  <c r="J8" i="12"/>
  <c r="J7" i="12"/>
  <c r="H88" i="12"/>
  <c r="I88" i="12" s="1"/>
  <c r="H86" i="12"/>
  <c r="I86" i="12" s="1"/>
  <c r="H80" i="12"/>
  <c r="I80" i="12" s="1"/>
  <c r="H77" i="12"/>
  <c r="H72" i="12"/>
  <c r="I72" i="12" s="1"/>
  <c r="H70" i="12"/>
  <c r="I70" i="12" s="1"/>
  <c r="H67" i="12"/>
  <c r="I67" i="12" s="1"/>
  <c r="H65" i="12"/>
  <c r="I65" i="12" s="1"/>
  <c r="H62" i="12"/>
  <c r="H58" i="12"/>
  <c r="J53" i="12"/>
  <c r="H51" i="12"/>
  <c r="H46" i="12"/>
  <c r="I46" i="12" s="1"/>
  <c r="H37" i="12"/>
  <c r="I37" i="12" s="1"/>
  <c r="H27" i="12"/>
  <c r="I27" i="12" s="1"/>
  <c r="H21" i="12"/>
  <c r="I21" i="12" s="1"/>
  <c r="H16" i="12"/>
  <c r="I16" i="12" s="1"/>
  <c r="H10" i="12"/>
  <c r="I10" i="12" s="1"/>
  <c r="H6" i="12"/>
  <c r="I6" i="12" s="1"/>
  <c r="G88" i="12"/>
  <c r="G86" i="12"/>
  <c r="G80" i="12"/>
  <c r="G77" i="12"/>
  <c r="G72" i="12"/>
  <c r="G70" i="12"/>
  <c r="G67" i="12"/>
  <c r="G65" i="12"/>
  <c r="G62" i="12"/>
  <c r="G61" i="12" s="1"/>
  <c r="G58" i="12"/>
  <c r="G57" i="12" s="1"/>
  <c r="G51" i="12"/>
  <c r="G50" i="12" s="1"/>
  <c r="G37" i="12"/>
  <c r="G27" i="12"/>
  <c r="G21" i="12"/>
  <c r="G16" i="12"/>
  <c r="G10" i="12"/>
  <c r="G6" i="12"/>
  <c r="H33" i="4"/>
  <c r="I33" i="4" s="1"/>
  <c r="H29" i="4"/>
  <c r="I29" i="4" s="1"/>
  <c r="H26" i="4"/>
  <c r="I26" i="4" s="1"/>
  <c r="H24" i="4"/>
  <c r="I24" i="4" s="1"/>
  <c r="H21" i="4"/>
  <c r="H16" i="4"/>
  <c r="I16" i="4" s="1"/>
  <c r="H12" i="4"/>
  <c r="I12" i="4" s="1"/>
  <c r="G33" i="4"/>
  <c r="G32" i="4" s="1"/>
  <c r="G29" i="4"/>
  <c r="G28" i="4" s="1"/>
  <c r="G26" i="4"/>
  <c r="G24" i="4"/>
  <c r="G21" i="4"/>
  <c r="G16" i="4"/>
  <c r="G12" i="4"/>
  <c r="J31" i="4"/>
  <c r="J30" i="4"/>
  <c r="J27" i="4"/>
  <c r="J25" i="4"/>
  <c r="J22" i="4"/>
  <c r="J20" i="4"/>
  <c r="J19" i="4"/>
  <c r="J18" i="4"/>
  <c r="J17" i="4"/>
  <c r="J14" i="4"/>
  <c r="J13" i="4"/>
  <c r="J8" i="4"/>
  <c r="I51" i="12" l="1"/>
  <c r="H50" i="12"/>
  <c r="H57" i="12"/>
  <c r="I57" i="12" s="1"/>
  <c r="I58" i="12"/>
  <c r="H76" i="12"/>
  <c r="H61" i="12"/>
  <c r="J61" i="12" s="1"/>
  <c r="C126" i="1"/>
  <c r="C125" i="1" s="1"/>
  <c r="C70" i="1"/>
  <c r="D70" i="1"/>
  <c r="H15" i="12"/>
  <c r="I15" i="12" s="1"/>
  <c r="G15" i="12"/>
  <c r="H6" i="13"/>
  <c r="H45" i="12"/>
  <c r="I45" i="12" s="1"/>
  <c r="H28" i="4"/>
  <c r="I28" i="4" s="1"/>
  <c r="H32" i="4"/>
  <c r="G6" i="13"/>
  <c r="G5" i="13" s="1"/>
  <c r="G22" i="5" s="1"/>
  <c r="G26" i="5" s="1"/>
  <c r="H79" i="12"/>
  <c r="I79" i="12" s="1"/>
  <c r="G79" i="12"/>
  <c r="J70" i="12"/>
  <c r="H15" i="4"/>
  <c r="I15" i="4" s="1"/>
  <c r="H6" i="4"/>
  <c r="I6" i="4" s="1"/>
  <c r="J26" i="4"/>
  <c r="J9" i="13"/>
  <c r="J7" i="13"/>
  <c r="J21" i="4"/>
  <c r="J12" i="4"/>
  <c r="G15" i="4"/>
  <c r="E245" i="1"/>
  <c r="H23" i="4"/>
  <c r="I23" i="4" s="1"/>
  <c r="J24" i="4"/>
  <c r="G23" i="4"/>
  <c r="C342" i="1"/>
  <c r="C341" i="1" s="1"/>
  <c r="E307" i="1"/>
  <c r="E78" i="1"/>
  <c r="D399" i="1"/>
  <c r="D143" i="1"/>
  <c r="C408" i="1"/>
  <c r="E91" i="1"/>
  <c r="E409" i="1"/>
  <c r="E345" i="1"/>
  <c r="E55" i="1"/>
  <c r="E323" i="1"/>
  <c r="E387" i="1"/>
  <c r="E392" i="1"/>
  <c r="D391" i="1"/>
  <c r="C198" i="1"/>
  <c r="C442" i="1"/>
  <c r="C305" i="1"/>
  <c r="C336" i="1"/>
  <c r="C335" i="1" s="1"/>
  <c r="C20" i="1"/>
  <c r="C439" i="1"/>
  <c r="D20" i="1"/>
  <c r="E21" i="1"/>
  <c r="E56" i="1"/>
  <c r="D61" i="1"/>
  <c r="E62" i="1"/>
  <c r="E97" i="1"/>
  <c r="E105" i="1"/>
  <c r="D157" i="1"/>
  <c r="E158" i="1"/>
  <c r="E188" i="1"/>
  <c r="E221" i="1"/>
  <c r="D244" i="1"/>
  <c r="D243" i="1" s="1"/>
  <c r="D278" i="1"/>
  <c r="E279" i="1"/>
  <c r="D326" i="1"/>
  <c r="E327" i="1"/>
  <c r="E348" i="1"/>
  <c r="D364" i="1"/>
  <c r="E365" i="1"/>
  <c r="E414" i="1"/>
  <c r="E393" i="1"/>
  <c r="C143" i="1"/>
  <c r="C244" i="1"/>
  <c r="C243" i="1" s="1"/>
  <c r="C390" i="1"/>
  <c r="D274" i="1"/>
  <c r="E275" i="1"/>
  <c r="C61" i="1"/>
  <c r="C226" i="1"/>
  <c r="C386" i="1"/>
  <c r="C385" i="1" s="1"/>
  <c r="E26" i="1"/>
  <c r="E66" i="1"/>
  <c r="E99" i="1"/>
  <c r="D107" i="1"/>
  <c r="E108" i="1"/>
  <c r="E144" i="1"/>
  <c r="D160" i="1"/>
  <c r="E161" i="1"/>
  <c r="E182" i="1"/>
  <c r="D199" i="1"/>
  <c r="E200" i="1"/>
  <c r="D226" i="1"/>
  <c r="E227" i="1"/>
  <c r="E251" i="1"/>
  <c r="E285" i="1"/>
  <c r="D329" i="1"/>
  <c r="E330" i="1"/>
  <c r="E349" i="1"/>
  <c r="D358" i="1"/>
  <c r="E359" i="1"/>
  <c r="C433" i="1"/>
  <c r="E219" i="1"/>
  <c r="C151" i="1"/>
  <c r="C231" i="1"/>
  <c r="C399" i="1"/>
  <c r="E32" i="1"/>
  <c r="E68" i="1"/>
  <c r="E102" i="1"/>
  <c r="D116" i="1"/>
  <c r="E117" i="1"/>
  <c r="E136" i="1"/>
  <c r="E146" i="1"/>
  <c r="E165" i="1"/>
  <c r="D230" i="1"/>
  <c r="E253" i="1"/>
  <c r="D336" i="1"/>
  <c r="D335" i="1" s="1"/>
  <c r="E337" i="1"/>
  <c r="E351" i="1"/>
  <c r="C157" i="1"/>
  <c r="C156" i="1" s="1"/>
  <c r="C278" i="1"/>
  <c r="C10" i="1"/>
  <c r="C265" i="1"/>
  <c r="C326" i="1"/>
  <c r="D10" i="1"/>
  <c r="E11" i="1"/>
  <c r="E42" i="1"/>
  <c r="E71" i="1"/>
  <c r="D85" i="1"/>
  <c r="E86" i="1"/>
  <c r="D119" i="1"/>
  <c r="E119" i="1" s="1"/>
  <c r="E120" i="1"/>
  <c r="E137" i="1"/>
  <c r="E175" i="1"/>
  <c r="E184" i="1"/>
  <c r="E232" i="1"/>
  <c r="E254" i="1"/>
  <c r="E297" i="1"/>
  <c r="D342" i="1"/>
  <c r="E352" i="1"/>
  <c r="E406" i="1"/>
  <c r="D433" i="1"/>
  <c r="E434" i="1"/>
  <c r="E17" i="1"/>
  <c r="D238" i="1"/>
  <c r="E239" i="1"/>
  <c r="D443" i="1"/>
  <c r="E444" i="1"/>
  <c r="C85" i="1"/>
  <c r="C84" i="1" s="1"/>
  <c r="C237" i="1"/>
  <c r="C274" i="1"/>
  <c r="C270" i="1" s="1"/>
  <c r="C329" i="1"/>
  <c r="C358" i="1"/>
  <c r="C364" i="1"/>
  <c r="E15" i="1"/>
  <c r="D50" i="1"/>
  <c r="E51" i="1"/>
  <c r="E75" i="1"/>
  <c r="E89" i="1"/>
  <c r="D130" i="1"/>
  <c r="D126" i="1" s="1"/>
  <c r="E131" i="1"/>
  <c r="D151" i="1"/>
  <c r="E152" i="1"/>
  <c r="E176" i="1"/>
  <c r="E185" i="1"/>
  <c r="D210" i="1"/>
  <c r="E233" i="1"/>
  <c r="D265" i="1"/>
  <c r="E266" i="1"/>
  <c r="D306" i="1"/>
  <c r="E320" i="1"/>
  <c r="E343" i="1"/>
  <c r="D386" i="1"/>
  <c r="D385" i="1" s="1"/>
  <c r="D408" i="1"/>
  <c r="D439" i="1"/>
  <c r="E440" i="1"/>
  <c r="E400" i="1"/>
  <c r="E419" i="1"/>
  <c r="E404" i="1"/>
  <c r="E428" i="1"/>
  <c r="J65" i="12"/>
  <c r="J80" i="12"/>
  <c r="J21" i="12"/>
  <c r="J51" i="12"/>
  <c r="J37" i="12"/>
  <c r="J27" i="12"/>
  <c r="H64" i="12"/>
  <c r="I64" i="12" s="1"/>
  <c r="J46" i="12"/>
  <c r="G5" i="12"/>
  <c r="J10" i="12"/>
  <c r="J88" i="12"/>
  <c r="J6" i="12"/>
  <c r="J12" i="12"/>
  <c r="J62" i="12"/>
  <c r="J16" i="12"/>
  <c r="J67" i="12"/>
  <c r="J77" i="12"/>
  <c r="J86" i="12"/>
  <c r="J58" i="12"/>
  <c r="G76" i="12"/>
  <c r="I50" i="12"/>
  <c r="J72" i="12"/>
  <c r="H5" i="12"/>
  <c r="I5" i="12" s="1"/>
  <c r="G64" i="12"/>
  <c r="G6" i="4"/>
  <c r="C115" i="1"/>
  <c r="C114" i="1" s="1"/>
  <c r="J29" i="4"/>
  <c r="J16" i="4"/>
  <c r="J9" i="4"/>
  <c r="J33" i="4"/>
  <c r="J7" i="4"/>
  <c r="H5" i="13" l="1"/>
  <c r="I5" i="13" s="1"/>
  <c r="I6" i="13"/>
  <c r="J28" i="4"/>
  <c r="J32" i="4"/>
  <c r="I32" i="4"/>
  <c r="D270" i="1"/>
  <c r="D156" i="1"/>
  <c r="J50" i="12"/>
  <c r="J45" i="12"/>
  <c r="G4" i="12"/>
  <c r="C95" i="1"/>
  <c r="C94" i="1" s="1"/>
  <c r="D95" i="1"/>
  <c r="H4" i="12"/>
  <c r="C9" i="1"/>
  <c r="C8" i="1" s="1"/>
  <c r="D9" i="1"/>
  <c r="J15" i="4"/>
  <c r="J6" i="13"/>
  <c r="G4" i="13"/>
  <c r="J5" i="13"/>
  <c r="C398" i="1"/>
  <c r="D398" i="1"/>
  <c r="D142" i="1"/>
  <c r="C142" i="1"/>
  <c r="D60" i="1"/>
  <c r="C60" i="1"/>
  <c r="C59" i="1" s="1"/>
  <c r="H4" i="13"/>
  <c r="H22" i="5"/>
  <c r="I22" i="5" s="1"/>
  <c r="G5" i="4"/>
  <c r="G10" i="5" s="1"/>
  <c r="J6" i="4"/>
  <c r="D180" i="1"/>
  <c r="D179" i="1" s="1"/>
  <c r="E244" i="1"/>
  <c r="E160" i="1"/>
  <c r="H5" i="4"/>
  <c r="I5" i="4" s="1"/>
  <c r="J23" i="4"/>
  <c r="C180" i="1"/>
  <c r="C179" i="1" s="1"/>
  <c r="C170" i="1"/>
  <c r="E342" i="1"/>
  <c r="E181" i="1"/>
  <c r="E408" i="1"/>
  <c r="E433" i="1"/>
  <c r="E296" i="1"/>
  <c r="E399" i="1"/>
  <c r="E143" i="1"/>
  <c r="E248" i="1"/>
  <c r="E61" i="1"/>
  <c r="E151" i="1"/>
  <c r="E164" i="1"/>
  <c r="E157" i="1"/>
  <c r="E187" i="1"/>
  <c r="E284" i="1"/>
  <c r="D237" i="1"/>
  <c r="E238" i="1"/>
  <c r="D264" i="1"/>
  <c r="E265" i="1"/>
  <c r="C236" i="1"/>
  <c r="E101" i="1"/>
  <c r="D357" i="1"/>
  <c r="E358" i="1"/>
  <c r="D363" i="1"/>
  <c r="E364" i="1"/>
  <c r="C340" i="1"/>
  <c r="D282" i="1"/>
  <c r="E216" i="1"/>
  <c r="C357" i="1"/>
  <c r="D84" i="1"/>
  <c r="E85" i="1"/>
  <c r="D203" i="1"/>
  <c r="C225" i="1"/>
  <c r="D341" i="1"/>
  <c r="C197" i="1"/>
  <c r="D305" i="1"/>
  <c r="E306" i="1"/>
  <c r="E50" i="1"/>
  <c r="E10" i="1"/>
  <c r="C319" i="1"/>
  <c r="C264" i="1"/>
  <c r="C230" i="1"/>
  <c r="E230" i="1" s="1"/>
  <c r="D319" i="1"/>
  <c r="E326" i="1"/>
  <c r="E278" i="1"/>
  <c r="D390" i="1"/>
  <c r="E391" i="1"/>
  <c r="C304" i="1"/>
  <c r="E386" i="1"/>
  <c r="D198" i="1"/>
  <c r="E199" i="1"/>
  <c r="E130" i="1"/>
  <c r="C363" i="1"/>
  <c r="D442" i="1"/>
  <c r="E442" i="1" s="1"/>
  <c r="E443" i="1"/>
  <c r="E70" i="1"/>
  <c r="E336" i="1"/>
  <c r="E231" i="1"/>
  <c r="D115" i="1"/>
  <c r="E116" i="1"/>
  <c r="E329" i="1"/>
  <c r="D106" i="1"/>
  <c r="E106" i="1" s="1"/>
  <c r="E107" i="1"/>
  <c r="E96" i="1"/>
  <c r="E20" i="1"/>
  <c r="E439" i="1"/>
  <c r="C313" i="1"/>
  <c r="D225" i="1"/>
  <c r="E226" i="1"/>
  <c r="E274" i="1"/>
  <c r="D313" i="1"/>
  <c r="E314" i="1"/>
  <c r="J5" i="12"/>
  <c r="J64" i="12"/>
  <c r="J57" i="12"/>
  <c r="J15" i="12"/>
  <c r="H75" i="12"/>
  <c r="I75" i="12" s="1"/>
  <c r="J79" i="12"/>
  <c r="G75" i="12"/>
  <c r="G14" i="5" s="1"/>
  <c r="J76" i="12"/>
  <c r="I4" i="12" l="1"/>
  <c r="J4" i="13"/>
  <c r="I4" i="13"/>
  <c r="C4" i="1"/>
  <c r="H10" i="5"/>
  <c r="H14" i="5"/>
  <c r="I14" i="5" s="1"/>
  <c r="C6" i="1"/>
  <c r="J22" i="5"/>
  <c r="H13" i="5"/>
  <c r="I13" i="5" s="1"/>
  <c r="G13" i="5"/>
  <c r="E390" i="1"/>
  <c r="J5" i="4"/>
  <c r="E180" i="1"/>
  <c r="E135" i="1"/>
  <c r="D134" i="1"/>
  <c r="C282" i="1"/>
  <c r="E282" i="1" s="1"/>
  <c r="E283" i="1"/>
  <c r="D59" i="1"/>
  <c r="E59" i="1" s="1"/>
  <c r="E179" i="1"/>
  <c r="D242" i="1"/>
  <c r="E243" i="1"/>
  <c r="C269" i="1"/>
  <c r="D318" i="1"/>
  <c r="E319" i="1"/>
  <c r="C318" i="1"/>
  <c r="C224" i="1"/>
  <c r="C334" i="1"/>
  <c r="C203" i="1"/>
  <c r="E203" i="1" s="1"/>
  <c r="D236" i="1"/>
  <c r="E237" i="1"/>
  <c r="D312" i="1"/>
  <c r="E313" i="1"/>
  <c r="C362" i="1"/>
  <c r="D340" i="1"/>
  <c r="E340" i="1" s="1"/>
  <c r="E341" i="1"/>
  <c r="E84" i="1"/>
  <c r="C356" i="1"/>
  <c r="D209" i="1"/>
  <c r="E210" i="1"/>
  <c r="E60" i="1"/>
  <c r="C397" i="1"/>
  <c r="C384" i="1"/>
  <c r="D8" i="1"/>
  <c r="E9" i="1"/>
  <c r="D304" i="1"/>
  <c r="E304" i="1" s="1"/>
  <c r="E305" i="1"/>
  <c r="E204" i="1"/>
  <c r="C141" i="1"/>
  <c r="C242" i="1"/>
  <c r="D263" i="1"/>
  <c r="E264" i="1"/>
  <c r="D224" i="1"/>
  <c r="E225" i="1"/>
  <c r="D170" i="1"/>
  <c r="E170" i="1" s="1"/>
  <c r="E171" i="1"/>
  <c r="D125" i="1"/>
  <c r="E126" i="1"/>
  <c r="D94" i="1"/>
  <c r="E94" i="1" s="1"/>
  <c r="E95" i="1"/>
  <c r="E398" i="1"/>
  <c r="D155" i="1"/>
  <c r="E156" i="1"/>
  <c r="D114" i="1"/>
  <c r="E114" i="1" s="1"/>
  <c r="E115" i="1"/>
  <c r="D269" i="1"/>
  <c r="E270" i="1"/>
  <c r="D384" i="1"/>
  <c r="E385" i="1"/>
  <c r="D334" i="1"/>
  <c r="E335" i="1"/>
  <c r="D141" i="1"/>
  <c r="E142" i="1"/>
  <c r="D197" i="1"/>
  <c r="E197" i="1" s="1"/>
  <c r="E198" i="1"/>
  <c r="C209" i="1"/>
  <c r="C312" i="1"/>
  <c r="C155" i="1"/>
  <c r="C263" i="1"/>
  <c r="C134" i="1"/>
  <c r="D362" i="1"/>
  <c r="E363" i="1"/>
  <c r="D356" i="1"/>
  <c r="E357" i="1"/>
  <c r="D397" i="1"/>
  <c r="J4" i="12"/>
  <c r="J75" i="12"/>
  <c r="D4" i="1"/>
  <c r="G12" i="5"/>
  <c r="C310" i="1" l="1"/>
  <c r="J10" i="5"/>
  <c r="I10" i="5"/>
  <c r="D310" i="1"/>
  <c r="C123" i="1"/>
  <c r="D123" i="1"/>
  <c r="H12" i="5"/>
  <c r="I12" i="5" s="1"/>
  <c r="E125" i="1"/>
  <c r="D6" i="1"/>
  <c r="J13" i="5"/>
  <c r="E134" i="1"/>
  <c r="E269" i="1"/>
  <c r="E224" i="1"/>
  <c r="E384" i="1"/>
  <c r="E362" i="1"/>
  <c r="E318" i="1"/>
  <c r="E155" i="1"/>
  <c r="E141" i="1"/>
  <c r="E8" i="1"/>
  <c r="D396" i="1"/>
  <c r="E397" i="1"/>
  <c r="E334" i="1"/>
  <c r="E236" i="1"/>
  <c r="E356" i="1"/>
  <c r="C396" i="1"/>
  <c r="E209" i="1"/>
  <c r="E312" i="1"/>
  <c r="E263" i="1"/>
  <c r="E242" i="1"/>
  <c r="E4" i="1"/>
  <c r="J14" i="5"/>
  <c r="G15" i="5"/>
  <c r="G16" i="5" s="1"/>
  <c r="H15" i="5"/>
  <c r="I15" i="5" s="1"/>
  <c r="J12" i="5" l="1"/>
  <c r="H16" i="5"/>
  <c r="I16" i="5" s="1"/>
  <c r="E396" i="1"/>
  <c r="E123" i="1"/>
  <c r="E310" i="1"/>
  <c r="C5" i="1"/>
  <c r="E6" i="1"/>
  <c r="D5" i="1"/>
  <c r="J15" i="5"/>
  <c r="G28" i="5"/>
  <c r="J16" i="5" l="1"/>
  <c r="E5" i="1"/>
  <c r="H26" i="5"/>
  <c r="I26" i="5" s="1"/>
  <c r="J25" i="5"/>
  <c r="J26" i="5" l="1"/>
  <c r="H28" i="5"/>
</calcChain>
</file>

<file path=xl/sharedStrings.xml><?xml version="1.0" encoding="utf-8"?>
<sst xmlns="http://schemas.openxmlformats.org/spreadsheetml/2006/main" count="707" uniqueCount="245">
  <si>
    <t>Subvencije trgovačkim društvima u javnom sektoru</t>
  </si>
  <si>
    <t>Ulaganja u računalne programe</t>
  </si>
  <si>
    <t xml:space="preserve">       PLAN PRIHODA I RASHODA FONDA ZA RAZVOJ I ZAPOŠLJAVANJE ZA 2002. GODINU</t>
  </si>
  <si>
    <t>Materijalni rashodi</t>
  </si>
  <si>
    <t>A. RAČUN PRIHODA I RASHODA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</si>
  <si>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</si>
  <si>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</si>
  <si>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</si>
  <si>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</si>
  <si>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</si>
  <si>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</si>
  <si>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</si>
  <si>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</si>
  <si>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</si>
  <si>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>Računalne usluge</t>
  </si>
  <si>
    <t>Financijski rashodi</t>
  </si>
  <si>
    <t>Subvencije</t>
  </si>
  <si>
    <t>3512</t>
  </si>
  <si>
    <t>3632</t>
  </si>
  <si>
    <t>Tekuće donacije u novcu</t>
  </si>
  <si>
    <t>Rashodi za nabavu proizvedene dugotrajne imovine</t>
  </si>
  <si>
    <t>4221</t>
  </si>
  <si>
    <t>Uredska oprema i namještaj</t>
  </si>
  <si>
    <t>4222</t>
  </si>
  <si>
    <t>Komunikacijska oprema</t>
  </si>
  <si>
    <t>Postrojenja i oprema</t>
  </si>
  <si>
    <t>Prijevozna sredstva u cestovnom prometu</t>
  </si>
  <si>
    <t>Nematerijalna proizvedena imovina</t>
  </si>
  <si>
    <t>PRIMICI OD FINANCIJSKE IMOVINE I ZADUŽIVANJA</t>
  </si>
  <si>
    <t>IZDACI ZA FINANCIJSKU IMOVINU I OTPLATE ZAJMOVA</t>
  </si>
  <si>
    <t>PRIHODI POSLOVANJA</t>
  </si>
  <si>
    <t>Prihodi od imovine</t>
  </si>
  <si>
    <t>Prihodi od financijske imovine</t>
  </si>
  <si>
    <t>Kamate na oročena sredstva i depozite po viđenju</t>
  </si>
  <si>
    <t xml:space="preserve">Prihodi od zateznih kamata </t>
  </si>
  <si>
    <t>B. RAČUN FINANCIRANJA</t>
  </si>
  <si>
    <t>Ostali nespomenuti prihodi</t>
  </si>
  <si>
    <t>Tekuće donacije</t>
  </si>
  <si>
    <t>RASHODI POSLOVANJA</t>
  </si>
  <si>
    <t>Rashodi za zaposlene</t>
  </si>
  <si>
    <t>Plaće za redovan rad</t>
  </si>
  <si>
    <t>Plaće za prekovremeni rad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</si>
  <si>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</si>
  <si>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</si>
  <si>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</si>
  <si>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</si>
  <si>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</si>
  <si>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</si>
  <si>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Energija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</si>
  <si>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</si>
  <si>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</si>
  <si>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</si>
  <si>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</si>
  <si>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</si>
  <si>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Ostale usluge</t>
  </si>
  <si>
    <t>Ostali nespomenuti rashodi poslovanja</t>
  </si>
  <si>
    <t>Reprezentacija</t>
  </si>
  <si>
    <t>Ostali rashodi</t>
  </si>
  <si>
    <t>RASHODI ZA NABAVU NEFINANCIJSKE IMOVINE</t>
  </si>
  <si>
    <t>4262</t>
  </si>
  <si>
    <t>NETO FINANCIRANJE</t>
  </si>
  <si>
    <t>Ostali financijski rashodi</t>
  </si>
  <si>
    <t>Bankarske usluge i usluge platnog prometa</t>
  </si>
  <si>
    <t xml:space="preserve">ADMINISTRACIJA I UPRAVLJANJE  </t>
  </si>
  <si>
    <t>OPREMANJE</t>
  </si>
  <si>
    <t>INFORMATIZACIJA</t>
  </si>
  <si>
    <t>I. OPĆI DIO</t>
  </si>
  <si>
    <t>II. POSEBNI DIO</t>
  </si>
  <si>
    <t>PROGRAMI I PROJEKTI ZAŠTITE OKOLIŠA</t>
  </si>
  <si>
    <t>PROGRAMI I PROJEKTI ENERGETSKE UČINKOVITOSTI</t>
  </si>
  <si>
    <t>RASHODI POSLOVANJA I RASHODI ZA NABAVU NEFINANCIJSKE IMOVINE</t>
  </si>
  <si>
    <t>FOND ZA ZAŠTITU OKOLIŠA I ENERGETSKU UČINKOVITOST</t>
  </si>
  <si>
    <t>ADMINISTRATIVNO UPRAVLJANJE I OPREMANJE</t>
  </si>
  <si>
    <t>Zatezne kamate</t>
  </si>
  <si>
    <t>Prihodi po posebnim propisima</t>
  </si>
  <si>
    <t>Kapitalne donacije građanima i kućanstvima</t>
  </si>
  <si>
    <t>Kapitalne donacije</t>
  </si>
  <si>
    <t>Naknade za rad predstavničkih i izvršnih tijela, povjerenstva i sl.</t>
  </si>
  <si>
    <t>GOSPODARENJE OTPADOM-IZGRADNJA CENTARA ZA GOSPODARENJE OTPADOM</t>
  </si>
  <si>
    <t>ZAŠTITA, OČUVANJE I POBOLJŠANJE KAKVOĆE ZRAKA, TLA, VODE I MORA</t>
  </si>
  <si>
    <t>ZAŠTITA I OČUVANJE BIOLOŠKE I KRAJOBRAZNE RAZNOLIKOSTI</t>
  </si>
  <si>
    <t>OSTALI PROJEKTI I PROGRAMI ZAŠTITE OKOLIŠA</t>
  </si>
  <si>
    <t>POTICANJE ODRŽIVE GRADNJE</t>
  </si>
  <si>
    <t>Plaće (Bruto)</t>
  </si>
  <si>
    <t>Ostale naknade troškova zaposlenima</t>
  </si>
  <si>
    <t>Službena, radna i zaštitna odjeća i obuća</t>
  </si>
  <si>
    <t>Pristojbe i naknade</t>
  </si>
  <si>
    <t>Subvencije poljoprivrdnicima i obrtnicima</t>
  </si>
  <si>
    <t>Pomoći unutar općeg proračuna</t>
  </si>
  <si>
    <t>Kapitalne pomoći unutar općeg proračuna</t>
  </si>
  <si>
    <t xml:space="preserve">Kapitalne pomoći </t>
  </si>
  <si>
    <t>Povrat zajmova danih tuzemnim trgovačkim društvima izvan javnog sektora</t>
  </si>
  <si>
    <t>Kapitalne pomoći kreditnim i ostalim financijskim institucijama te trgovačkim društvima u javnom sektoru</t>
  </si>
  <si>
    <t>Prihodi od upravnih i administrativnih pristojbi, pristojbi po posebnim propisima i naknada</t>
  </si>
  <si>
    <t>Upravne i administrativne pristojbe</t>
  </si>
  <si>
    <t>Ostale pristojbe i naknade</t>
  </si>
  <si>
    <t>Negativne tečajne razlike i razlike zbog primjene valutne klauzule</t>
  </si>
  <si>
    <t xml:space="preserve">Prihodi od prodaje proizvoda i robe te pruženih usluga </t>
  </si>
  <si>
    <t>Prihodi od pruženih usluga</t>
  </si>
  <si>
    <t>Instrumenti, uređaji i strojevi</t>
  </si>
  <si>
    <t>Uređaji, strojevi i oprema za ostale namjene</t>
  </si>
  <si>
    <t>POTICANJE EDUKATIVNIH I INFORMACIJSKIH AKTIVNOSTI U PODRUČJU ENERGETSKE UČINKOVITOSTI</t>
  </si>
  <si>
    <t>Naknade građanima i kućanstvima na temelju osiguranja i druge naknade</t>
  </si>
  <si>
    <t>Ostale naknade građanima i kućanstvima iz proračuna</t>
  </si>
  <si>
    <t>Naknade građanima i kućanstvima u novcu</t>
  </si>
  <si>
    <t>Tekuće pomoći unutar općeg proračuna</t>
  </si>
  <si>
    <t>SANACIJA LOKACIJE OPASNOG OTPADA LEMIĆ BRDO</t>
  </si>
  <si>
    <t>SANACIJA ODLAGALIŠTA OPASNOG OTPADA SOVJAK</t>
  </si>
  <si>
    <t>Kazne, upravne mjere i ostali prihodi</t>
  </si>
  <si>
    <t>Ostali prihodi</t>
  </si>
  <si>
    <t>Ostale nakanade građanima i kućanstvima iz proračuna</t>
  </si>
  <si>
    <t>DAROVNICA GEF - PROJEKT SMANJENJA ONEČIŠĆENJA JADRANSKOG MORA</t>
  </si>
  <si>
    <t>Pomoći od međunarodnih organizacija te institucija i tijela EU</t>
  </si>
  <si>
    <t>Tekuće pomoći od međunarodnih organizacija</t>
  </si>
  <si>
    <t>SANACIJA ODLAGALIŠTA KOMUNALNOG OTPADA SUFINANCIRANA IZ EU</t>
  </si>
  <si>
    <t>IZGRADNJA PRETOVARNIH STANICA</t>
  </si>
  <si>
    <t>-</t>
  </si>
  <si>
    <t>Ostali prihodi od financijske imovine</t>
  </si>
  <si>
    <t>DRŽAVNA MREŽA</t>
  </si>
  <si>
    <t>PROGRAM OBNOVE OBITELJSKIH KUĆA</t>
  </si>
  <si>
    <t>KONTROLA</t>
  </si>
  <si>
    <t>Pomoći iz inozemstva i od subjekata unutar općeg proračuna</t>
  </si>
  <si>
    <t>Članarine i norme</t>
  </si>
  <si>
    <t>Primljeni povrati glavnica danih zajmova i depozita</t>
  </si>
  <si>
    <t>Pomoći dane u  inozemstvo i unutar općeg proračuna</t>
  </si>
  <si>
    <t>POTPORA PROVEDBI KLIMATSKO-ENERGETSKE POLITIKE</t>
  </si>
  <si>
    <t>Plaće u naravi</t>
  </si>
  <si>
    <t>Troškovi sudskih postupaka</t>
  </si>
  <si>
    <t>Rashodi za nabavu neproizvedene dugotrajne imovine</t>
  </si>
  <si>
    <t>Nematerijalna imovina</t>
  </si>
  <si>
    <t>Licence</t>
  </si>
  <si>
    <t>Subvencije poljoprivrednicima i obrtnicima</t>
  </si>
  <si>
    <t>PRIHODI POSLOVANJA I PRIHODI OD PRODAJE NEFINANCIJSKE IMOVINE</t>
  </si>
  <si>
    <t>GOSPODARENJE S POSEBNIM KATEGORIJAMA OTPADA</t>
  </si>
  <si>
    <t>UKUPNI PRIHODI</t>
  </si>
  <si>
    <t>Doprinosi za obvezno zdravstveno osiguranje</t>
  </si>
  <si>
    <t>OPERATIVNI PROGRAM "KONKURENTNOST I KOHEZIJA 2014. - 2020." - TEHNIČKA POMOĆ</t>
  </si>
  <si>
    <t>Prijevozna sredstva</t>
  </si>
  <si>
    <t>POTICANJE ODVOJENOG PRIKUPLJANJA OTPADA I RECIKLIRANJE</t>
  </si>
  <si>
    <t>SANACIJA ODLAGALIŠTA OTPADA</t>
  </si>
  <si>
    <t>RASHODI  POSLOVANJA</t>
  </si>
  <si>
    <t>UKUPNI RASHODI</t>
  </si>
  <si>
    <t>RAZLIKA - VIŠAK / MANJAK</t>
  </si>
  <si>
    <t>PRIJENOS DEPOZITA IZ PRETHODNE GODINE</t>
  </si>
  <si>
    <t>PRIJENOS DEPOZITA U SLJEDEĆE RAZDOBLJE</t>
  </si>
  <si>
    <t>VIŠAK / MANJAK + NETO FINANCIRANJE</t>
  </si>
  <si>
    <t>Naziv prihoda</t>
  </si>
  <si>
    <t>Raz- red</t>
  </si>
  <si>
    <t>Sku- pina</t>
  </si>
  <si>
    <t>Podsk upina</t>
  </si>
  <si>
    <t>Odje- ljak</t>
  </si>
  <si>
    <t>Šifra</t>
  </si>
  <si>
    <t>Naziv</t>
  </si>
  <si>
    <t>IZDACI ZA FINANC. IMOVINU I OTPLATE ZAJMOVA</t>
  </si>
  <si>
    <t>Prihodi od kamata na dane zajmove</t>
  </si>
  <si>
    <t>Prihodi od kamata na dane zajmove trgovačkim društvima i obrtnicima izvan javnog sektora</t>
  </si>
  <si>
    <t>Premije osiguranja</t>
  </si>
  <si>
    <t>Otplata glavnice primljenih kredita i zajmova od kreditnih i ostalih financijskih institucija izvan javnog sektora</t>
  </si>
  <si>
    <t>Izdaci za otplatu glavnice primljenih kredita i zajmova</t>
  </si>
  <si>
    <t>Otplata glavnice primljenih kredita od tuzemnih kreditnih  institucija izvan javnog sektora</t>
  </si>
  <si>
    <t>MODERNIZACIJA DRŽAVNE MREŽE SUFINANCIRANA IZ EU</t>
  </si>
  <si>
    <t>Pomoći temeljem prijenosa EU sredstava</t>
  </si>
  <si>
    <t>Tekuće pomoći temeljem prijenosa EU sredstava</t>
  </si>
  <si>
    <t>Kapitalne pomoći temeljem prijenosa EU sredstava</t>
  </si>
  <si>
    <t>Subvencije trgovačkim društvima, zadrugama, poljoprivrednicima i obrtnicima izvan javnog sektora</t>
  </si>
  <si>
    <t>Subvencije trgovačkim društvima i zadrugama izvan javnog sektora</t>
  </si>
  <si>
    <t>Prihodi od pozitivnih tečajnih razlika i razlika zbog primjene valutne klauzule</t>
  </si>
  <si>
    <t>Prihodi od prodaje proizvoda i robe</t>
  </si>
  <si>
    <t>Pomoći dane u inozemstvo i unutar općg proračuna</t>
  </si>
  <si>
    <t>Primici (povrati) glavnice zajmova danih trgovačkim društvima i obrtnicima izvan javnog sektora</t>
  </si>
  <si>
    <t>Povrat zajmova danih drugim razinama vlasti</t>
  </si>
  <si>
    <t>Povrat zajmova danih općinskim proračunima</t>
  </si>
  <si>
    <t>Kapitalne pomoći</t>
  </si>
  <si>
    <t>Kapitalne pomoći kreditnim i ostalim financijskim institucijama te trgovačkim društvima i zadrugama izvan javnog sektora</t>
  </si>
  <si>
    <t>POTPORA PRILAGODBI KLIMATSKIM PROMJENAMA</t>
  </si>
  <si>
    <t xml:space="preserve">PROVEDBA PROGRAMA ENERGETSKE UČINKOVITOSTI U JAVNOM SEKTORU I INDUSTRIJI </t>
  </si>
  <si>
    <t xml:space="preserve">POTICANJE KORIŠTENJA OBNOVLJIVIH IZVORA ENERGIJE </t>
  </si>
  <si>
    <t>POTICANJE ENERGETSKE UČINKOVITOSTI U PROMETU</t>
  </si>
  <si>
    <t>Istrumenti, uređaji i strojevi</t>
  </si>
  <si>
    <t>Oprema za održavanje i zaštitu</t>
  </si>
  <si>
    <t>INTERREG EUROPE</t>
  </si>
  <si>
    <t>OSTALI PROJEKTI SUFINANCIRANI SREDSTVIMA EU FONDOVA</t>
  </si>
  <si>
    <t>002</t>
  </si>
  <si>
    <t>A200000</t>
  </si>
  <si>
    <t>A200002</t>
  </si>
  <si>
    <t>A200003</t>
  </si>
  <si>
    <t>K200000</t>
  </si>
  <si>
    <t>K200001</t>
  </si>
  <si>
    <t>K200002</t>
  </si>
  <si>
    <t>K200003</t>
  </si>
  <si>
    <t>K200005</t>
  </si>
  <si>
    <t>K200006</t>
  </si>
  <si>
    <t>K200008</t>
  </si>
  <si>
    <t>K200012</t>
  </si>
  <si>
    <t>K200013</t>
  </si>
  <si>
    <t>K200014</t>
  </si>
  <si>
    <t>K200015</t>
  </si>
  <si>
    <t>K200016</t>
  </si>
  <si>
    <t>K200017</t>
  </si>
  <si>
    <t>K200019</t>
  </si>
  <si>
    <t>K200020</t>
  </si>
  <si>
    <t>K200021</t>
  </si>
  <si>
    <t>K200024</t>
  </si>
  <si>
    <t>K200025</t>
  </si>
  <si>
    <t>K200027</t>
  </si>
  <si>
    <t>K200028</t>
  </si>
  <si>
    <t>K200030</t>
  </si>
  <si>
    <t>K200035</t>
  </si>
  <si>
    <t>A200005</t>
  </si>
  <si>
    <t>A200007</t>
  </si>
  <si>
    <t>A200008</t>
  </si>
  <si>
    <t>Kazne, penali i naknade štete</t>
  </si>
  <si>
    <t>Naknade šteta pravnim i fizičkim osobama</t>
  </si>
  <si>
    <t>A200009</t>
  </si>
  <si>
    <t>K200038</t>
  </si>
  <si>
    <t>PROGRAM NABAVE KONDENZACIJSKIH BOJLERA</t>
  </si>
  <si>
    <t>OBEŠTEĆENJE RADNIKA TRGOVAČKOG DRUŠTVA PLOBEST D.D.</t>
  </si>
  <si>
    <t>Nematrijalna proizvedena imovina</t>
  </si>
  <si>
    <t>K200007</t>
  </si>
  <si>
    <t>POTICANJE OBRAZOVNIH, ISTRAŽIVAČKIH I RAZVOJNIH AKTIVNOSTI U PODRUČJU ZAŠTITE OKOLIŠA</t>
  </si>
  <si>
    <t>Kapitalne donacije neprofitnim organizacijama</t>
  </si>
  <si>
    <t>K200040</t>
  </si>
  <si>
    <t>PROGRAM SUZBIJANJA ENERGETSKOG SIROMAŠTVA</t>
  </si>
  <si>
    <t>INDEKS</t>
  </si>
  <si>
    <t>BROJČANA OZNAKA I NAZIV</t>
  </si>
  <si>
    <t>4=3/2*100</t>
  </si>
  <si>
    <t>K200011</t>
  </si>
  <si>
    <t>OMIŠKA DINARA - OČUVANJE KRAJOBRAZNE VRIJEDNOSTI</t>
  </si>
  <si>
    <t>A200004</t>
  </si>
  <si>
    <t>PROVEDBA AKTIVNOSTI ENERGETSKE UČINKOVITOSTI NA LOKALNOJ I NACIONALNOJ RAZINI RH</t>
  </si>
  <si>
    <t>Prihodi od prodaje proizvedene dugotrajne imovine</t>
  </si>
  <si>
    <t>Prihodi od prodaje postrojenja i opreme</t>
  </si>
  <si>
    <t>PRIHODI OD PRODAJE NEFINANCIJSKE IMOVINE</t>
  </si>
  <si>
    <t>IZVORNI PLAN 2022.</t>
  </si>
  <si>
    <t>Doprinosi za obvezno zdravstveno osiguranje u slučaju nezaposlenosti</t>
  </si>
  <si>
    <t>IZVRŠENJE 2021.</t>
  </si>
  <si>
    <t>5=4/2*100</t>
  </si>
  <si>
    <t>IZVRŠENJE 
2022.</t>
  </si>
  <si>
    <t>Subvencije ktrditnim i ostalim financijskim institucijama izvan javnog sektora</t>
  </si>
  <si>
    <t>6=4/3*100</t>
  </si>
  <si>
    <t xml:space="preserve">GODIŠNJI IZVJEŠTAJ O IZVRŠENJU FINANCIJSKOG PLANA FONDA ZA ZAŠTITU OKOLIŠA I ENERGETSKU UČINKOVITOST ZA 2022. GODINU                                  </t>
  </si>
  <si>
    <t>Pomoći proračunu iz drugih proračuna i izvanproračunskim korisnicima</t>
  </si>
  <si>
    <t>Tekuće pomoći proračunu iz drugih proračuna i izvanproračunskim korisnicima</t>
  </si>
  <si>
    <t>Kapitalne pomoći proračunu iz drugih proračuna i izvanproračunskim korisnicima</t>
  </si>
  <si>
    <t>Prihodi od prodaje proizvoda i robe te pruženih usluga, prihodi od donacija te povrati po protestiranim jamstvima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</si>
</sst>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57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i/>
      <sz val="9.85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b/>
      <i/>
      <sz val="9.85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MS Sans Serif"/>
      <family val="2"/>
      <charset val="238"/>
    </font>
    <font>
      <sz val="14"/>
      <color indexed="8"/>
      <name val="Times New Roman"/>
      <family val="1"/>
    </font>
    <font>
      <sz val="12"/>
      <color indexed="8"/>
      <name val="MS Sans Serif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.85"/>
      <color indexed="8"/>
      <name val="Times New Roman"/>
      <family val="1"/>
      <charset val="238"/>
    </font>
    <font>
      <sz val="9.85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2"/>
      <color indexed="8"/>
      <name val="MS Sans Serif"/>
      <family val="2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b/>
      <sz val="9.85"/>
      <name val="Times New Roman"/>
      <family val="1"/>
      <charset val="238"/>
    </font>
    <font>
      <sz val="9.85"/>
      <name val="Times New Roman"/>
      <family val="1"/>
      <charset val="238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  <charset val="238"/>
    </font>
    <font>
      <b/>
      <sz val="9.8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.8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.85"/>
      <color theme="1"/>
      <name val="Times New Roman"/>
      <family val="1"/>
    </font>
    <font>
      <i/>
      <sz val="9.85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MS Sans Serif"/>
      <family val="2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9.85"/>
      <color theme="1"/>
      <name val="Times New Roman"/>
      <family val="1"/>
    </font>
    <font>
      <i/>
      <sz val="9.85"/>
      <color theme="1"/>
      <name val="Times New Roman"/>
      <family val="1"/>
    </font>
    <font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1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2" fillId="0" borderId="0"/>
    <xf numFmtId="0" fontId="33" fillId="0" borderId="0"/>
    <xf numFmtId="0" fontId="2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9" fontId="2" fillId="0" borderId="0" applyFont="0" applyFill="0" applyBorder="0" applyAlignment="0" applyProtection="0"/>
    <xf numFmtId="0" fontId="53" fillId="0" borderId="0"/>
    <xf numFmtId="0" fontId="5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6" fillId="0" borderId="0"/>
    <xf numFmtId="0" fontId="53" fillId="0" borderId="0"/>
  </cellStyleXfs>
  <cellXfs count="297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3" fontId="5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quotePrefix="1" applyFont="1" applyAlignment="1">
      <alignment horizontal="left" wrapText="1"/>
    </xf>
    <xf numFmtId="0" fontId="3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center"/>
    </xf>
    <xf numFmtId="0" fontId="14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3" fillId="0" borderId="0" xfId="0" quotePrefix="1" applyFont="1" applyAlignment="1">
      <alignment horizontal="left" vertical="center" wrapText="1"/>
    </xf>
    <xf numFmtId="0" fontId="17" fillId="0" borderId="0" xfId="0" applyFont="1"/>
    <xf numFmtId="0" fontId="4" fillId="0" borderId="1" xfId="0" quotePrefix="1" applyFont="1" applyBorder="1" applyAlignment="1">
      <alignment horizontal="left" vertical="center"/>
    </xf>
    <xf numFmtId="0" fontId="3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6" fillId="0" borderId="0" xfId="0" quotePrefix="1" applyFont="1" applyAlignment="1">
      <alignment horizontal="left" vertical="center" wrapText="1"/>
    </xf>
    <xf numFmtId="3" fontId="4" fillId="0" borderId="0" xfId="0" quotePrefix="1" applyNumberFormat="1" applyFont="1" applyAlignment="1">
      <alignment horizontal="left" wrapText="1"/>
    </xf>
    <xf numFmtId="0" fontId="24" fillId="2" borderId="0" xfId="0" applyFont="1" applyFill="1"/>
    <xf numFmtId="0" fontId="25" fillId="0" borderId="0" xfId="0" applyFont="1" applyAlignment="1">
      <alignment horizontal="left" vertical="top"/>
    </xf>
    <xf numFmtId="0" fontId="29" fillId="0" borderId="0" xfId="0" quotePrefix="1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20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 wrapText="1"/>
    </xf>
    <xf numFmtId="4" fontId="9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3" fontId="26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quotePrefix="1" applyFont="1" applyAlignment="1">
      <alignment horizontal="left" vertical="top"/>
    </xf>
    <xf numFmtId="0" fontId="28" fillId="0" borderId="0" xfId="0" quotePrefix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6" fillId="0" borderId="0" xfId="0" quotePrefix="1" applyFont="1" applyAlignment="1">
      <alignment horizontal="left" vertical="top"/>
    </xf>
    <xf numFmtId="0" fontId="0" fillId="0" borderId="0" xfId="0" applyAlignment="1">
      <alignment horizontal="left" vertical="top"/>
    </xf>
    <xf numFmtId="4" fontId="4" fillId="0" borderId="0" xfId="0" applyNumberFormat="1" applyFont="1" applyAlignment="1">
      <alignment horizontal="right"/>
    </xf>
    <xf numFmtId="3" fontId="27" fillId="0" borderId="0" xfId="0" applyNumberFormat="1" applyFont="1"/>
    <xf numFmtId="4" fontId="24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3" fontId="26" fillId="0" borderId="0" xfId="0" applyNumberFormat="1" applyFont="1"/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32" fillId="0" borderId="0" xfId="0" applyFont="1"/>
    <xf numFmtId="0" fontId="17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18" fillId="0" borderId="0" xfId="0" applyFont="1" applyAlignment="1">
      <alignment vertical="top"/>
    </xf>
    <xf numFmtId="0" fontId="25" fillId="0" borderId="0" xfId="0" applyFont="1" applyAlignment="1">
      <alignment vertical="top"/>
    </xf>
    <xf numFmtId="3" fontId="26" fillId="0" borderId="0" xfId="0" quotePrefix="1" applyNumberFormat="1" applyFont="1" applyAlignment="1">
      <alignment horizontal="left" vertical="top"/>
    </xf>
    <xf numFmtId="3" fontId="27" fillId="0" borderId="0" xfId="0" applyNumberFormat="1" applyFont="1" applyAlignment="1">
      <alignment horizontal="left" vertical="top"/>
    </xf>
    <xf numFmtId="3" fontId="26" fillId="0" borderId="0" xfId="0" applyNumberFormat="1" applyFont="1" applyAlignment="1">
      <alignment horizontal="left" vertical="top"/>
    </xf>
    <xf numFmtId="3" fontId="4" fillId="0" borderId="0" xfId="0" quotePrefix="1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3" fontId="16" fillId="0" borderId="0" xfId="0" applyNumberFormat="1" applyFont="1" applyAlignment="1">
      <alignment vertical="top"/>
    </xf>
    <xf numFmtId="0" fontId="31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left" vertical="center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top"/>
    </xf>
    <xf numFmtId="0" fontId="37" fillId="0" borderId="0" xfId="0" applyFont="1"/>
    <xf numFmtId="0" fontId="38" fillId="0" borderId="0" xfId="0" applyFont="1"/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35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39" fillId="0" borderId="0" xfId="0" applyFont="1"/>
    <xf numFmtId="4" fontId="37" fillId="0" borderId="0" xfId="0" applyNumberFormat="1" applyFont="1" applyAlignment="1">
      <alignment horizontal="right"/>
    </xf>
    <xf numFmtId="0" fontId="37" fillId="0" borderId="0" xfId="0" quotePrefix="1" applyFont="1" applyAlignment="1">
      <alignment horizontal="left" vertical="top"/>
    </xf>
    <xf numFmtId="0" fontId="37" fillId="0" borderId="0" xfId="0" quotePrefix="1" applyFont="1" applyAlignment="1">
      <alignment horizontal="left"/>
    </xf>
    <xf numFmtId="0" fontId="37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0" fontId="34" fillId="0" borderId="0" xfId="0" applyFont="1"/>
    <xf numFmtId="4" fontId="34" fillId="0" borderId="0" xfId="0" applyNumberFormat="1" applyFont="1" applyAlignment="1">
      <alignment horizontal="right"/>
    </xf>
    <xf numFmtId="3" fontId="36" fillId="0" borderId="0" xfId="0" applyNumberFormat="1" applyFont="1" applyAlignment="1">
      <alignment vertical="top"/>
    </xf>
    <xf numFmtId="4" fontId="36" fillId="0" borderId="0" xfId="0" applyNumberFormat="1" applyFont="1" applyAlignment="1">
      <alignment horizontal="right" vertical="top"/>
    </xf>
    <xf numFmtId="4" fontId="35" fillId="0" borderId="0" xfId="0" applyNumberFormat="1" applyFont="1" applyAlignment="1">
      <alignment horizontal="right"/>
    </xf>
    <xf numFmtId="3" fontId="41" fillId="0" borderId="0" xfId="0" applyNumberFormat="1" applyFont="1"/>
    <xf numFmtId="4" fontId="41" fillId="0" borderId="0" xfId="0" applyNumberFormat="1" applyFont="1" applyAlignment="1">
      <alignment horizontal="right"/>
    </xf>
    <xf numFmtId="0" fontId="44" fillId="0" borderId="1" xfId="0" applyFont="1" applyBorder="1" applyAlignment="1">
      <alignment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41" fillId="0" borderId="0" xfId="0" applyFont="1"/>
    <xf numFmtId="0" fontId="42" fillId="0" borderId="0" xfId="0" applyFont="1" applyAlignment="1">
      <alignment vertical="center"/>
    </xf>
    <xf numFmtId="0" fontId="37" fillId="0" borderId="0" xfId="0" quotePrefix="1" applyFont="1" applyAlignment="1">
      <alignment horizontal="left" vertical="center"/>
    </xf>
    <xf numFmtId="0" fontId="35" fillId="0" borderId="0" xfId="0" quotePrefix="1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wrapText="1"/>
    </xf>
    <xf numFmtId="0" fontId="38" fillId="0" borderId="0" xfId="0" quotePrefix="1" applyFont="1" applyAlignment="1">
      <alignment horizontal="left" vertical="center"/>
    </xf>
    <xf numFmtId="3" fontId="41" fillId="0" borderId="0" xfId="0" quotePrefix="1" applyNumberFormat="1" applyFont="1" applyAlignment="1">
      <alignment horizontal="left"/>
    </xf>
    <xf numFmtId="0" fontId="39" fillId="0" borderId="0" xfId="0" quotePrefix="1" applyFont="1" applyAlignment="1">
      <alignment horizontal="left"/>
    </xf>
    <xf numFmtId="0" fontId="37" fillId="0" borderId="0" xfId="0" applyFont="1" applyAlignment="1">
      <alignment wrapText="1"/>
    </xf>
    <xf numFmtId="0" fontId="39" fillId="0" borderId="0" xfId="0" applyFont="1" applyAlignment="1">
      <alignment horizontal="left"/>
    </xf>
    <xf numFmtId="2" fontId="36" fillId="0" borderId="0" xfId="0" applyNumberFormat="1" applyFont="1" applyAlignment="1">
      <alignment horizontal="right"/>
    </xf>
    <xf numFmtId="0" fontId="38" fillId="0" borderId="0" xfId="0" applyFont="1" applyAlignment="1">
      <alignment vertical="center"/>
    </xf>
    <xf numFmtId="0" fontId="46" fillId="0" borderId="0" xfId="0" applyFont="1"/>
    <xf numFmtId="0" fontId="47" fillId="0" borderId="0" xfId="0" applyFont="1"/>
    <xf numFmtId="0" fontId="3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quotePrefix="1" applyFont="1" applyAlignment="1">
      <alignment horizontal="left" vertical="center"/>
    </xf>
    <xf numFmtId="0" fontId="46" fillId="0" borderId="0" xfId="0" quotePrefix="1" applyFont="1" applyAlignment="1">
      <alignment horizontal="left"/>
    </xf>
    <xf numFmtId="0" fontId="35" fillId="0" borderId="4" xfId="0" applyFont="1" applyBorder="1" applyAlignment="1">
      <alignment vertical="center"/>
    </xf>
    <xf numFmtId="0" fontId="35" fillId="0" borderId="4" xfId="0" quotePrefix="1" applyFont="1" applyBorder="1" applyAlignment="1">
      <alignment horizontal="left" vertical="center"/>
    </xf>
    <xf numFmtId="0" fontId="47" fillId="0" borderId="0" xfId="0" quotePrefix="1" applyFont="1" applyAlignment="1">
      <alignment horizontal="left"/>
    </xf>
    <xf numFmtId="0" fontId="48" fillId="0" borderId="0" xfId="0" quotePrefix="1" applyFont="1" applyAlignment="1">
      <alignment horizontal="left" vertical="center"/>
    </xf>
    <xf numFmtId="3" fontId="49" fillId="0" borderId="0" xfId="0" applyNumberFormat="1" applyFont="1"/>
    <xf numFmtId="0" fontId="41" fillId="0" borderId="0" xfId="0" quotePrefix="1" applyFont="1" applyAlignment="1">
      <alignment horizontal="left"/>
    </xf>
    <xf numFmtId="0" fontId="50" fillId="0" borderId="0" xfId="0" applyFont="1" applyAlignment="1">
      <alignment horizontal="right"/>
    </xf>
    <xf numFmtId="3" fontId="51" fillId="0" borderId="0" xfId="0" applyNumberFormat="1" applyFont="1" applyAlignment="1">
      <alignment horizontal="right" wrapText="1"/>
    </xf>
    <xf numFmtId="4" fontId="51" fillId="0" borderId="0" xfId="0" applyNumberFormat="1" applyFont="1" applyAlignment="1">
      <alignment horizontal="right" wrapText="1"/>
    </xf>
    <xf numFmtId="0" fontId="45" fillId="0" borderId="0" xfId="0" quotePrefix="1" applyFont="1" applyAlignment="1">
      <alignment horizontal="left"/>
    </xf>
    <xf numFmtId="3" fontId="14" fillId="0" borderId="0" xfId="0" applyNumberFormat="1" applyFont="1"/>
    <xf numFmtId="4" fontId="17" fillId="0" borderId="0" xfId="0" applyNumberFormat="1" applyFont="1" applyAlignment="1">
      <alignment horizontal="right"/>
    </xf>
    <xf numFmtId="2" fontId="36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wrapText="1"/>
    </xf>
    <xf numFmtId="3" fontId="38" fillId="0" borderId="0" xfId="0" quotePrefix="1" applyNumberFormat="1" applyFont="1" applyAlignment="1">
      <alignment horizontal="left"/>
    </xf>
    <xf numFmtId="0" fontId="36" fillId="0" borderId="0" xfId="0" quotePrefix="1" applyFont="1" applyAlignment="1">
      <alignment horizontal="left" vertical="center"/>
    </xf>
    <xf numFmtId="3" fontId="36" fillId="0" borderId="0" xfId="0" applyNumberFormat="1" applyFont="1" applyAlignment="1">
      <alignment horizontal="left"/>
    </xf>
    <xf numFmtId="3" fontId="38" fillId="0" borderId="0" xfId="0" applyNumberFormat="1" applyFont="1" applyAlignment="1">
      <alignment horizontal="left"/>
    </xf>
    <xf numFmtId="3" fontId="36" fillId="0" borderId="0" xfId="0" quotePrefix="1" applyNumberFormat="1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36" fillId="0" borderId="0" xfId="0" applyFont="1" applyAlignment="1">
      <alignment vertical="top" wrapText="1"/>
    </xf>
    <xf numFmtId="0" fontId="35" fillId="0" borderId="0" xfId="0" quotePrefix="1" applyFont="1" applyAlignment="1">
      <alignment horizontal="left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center" wrapText="1"/>
    </xf>
    <xf numFmtId="0" fontId="18" fillId="0" borderId="0" xfId="0" quotePrefix="1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wrapText="1"/>
    </xf>
    <xf numFmtId="4" fontId="35" fillId="0" borderId="0" xfId="0" applyNumberFormat="1" applyFont="1" applyAlignment="1">
      <alignment horizontal="right" vertical="top"/>
    </xf>
    <xf numFmtId="4" fontId="0" fillId="0" borderId="0" xfId="0" applyNumberFormat="1"/>
    <xf numFmtId="0" fontId="28" fillId="0" borderId="0" xfId="0" applyFont="1" applyAlignment="1">
      <alignment vertical="top"/>
    </xf>
    <xf numFmtId="3" fontId="0" fillId="0" borderId="0" xfId="0" applyNumberFormat="1"/>
    <xf numFmtId="0" fontId="19" fillId="0" borderId="0" xfId="0" applyFont="1" applyAlignment="1">
      <alignment vertical="top"/>
    </xf>
    <xf numFmtId="3" fontId="37" fillId="0" borderId="0" xfId="0" applyNumberFormat="1" applyFont="1"/>
    <xf numFmtId="3" fontId="16" fillId="0" borderId="0" xfId="0" applyNumberFormat="1" applyFont="1"/>
    <xf numFmtId="3" fontId="38" fillId="0" borderId="0" xfId="0" applyNumberFormat="1" applyFont="1" applyAlignment="1">
      <alignment horizontal="right"/>
    </xf>
    <xf numFmtId="3" fontId="35" fillId="0" borderId="0" xfId="0" applyNumberFormat="1" applyFont="1"/>
    <xf numFmtId="3" fontId="36" fillId="0" borderId="0" xfId="0" applyNumberFormat="1" applyFont="1" applyAlignment="1">
      <alignment horizontal="right"/>
    </xf>
    <xf numFmtId="4" fontId="36" fillId="0" borderId="0" xfId="0" applyNumberFormat="1" applyFont="1" applyAlignment="1">
      <alignment horizontal="right"/>
    </xf>
    <xf numFmtId="3" fontId="38" fillId="0" borderId="0" xfId="0" applyNumberFormat="1" applyFont="1"/>
    <xf numFmtId="4" fontId="38" fillId="0" borderId="0" xfId="0" applyNumberFormat="1" applyFont="1" applyAlignment="1">
      <alignment horizontal="right"/>
    </xf>
    <xf numFmtId="3" fontId="36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Alignment="1">
      <alignment wrapText="1"/>
    </xf>
    <xf numFmtId="3" fontId="16" fillId="0" borderId="0" xfId="0" applyNumberFormat="1" applyFont="1" applyAlignment="1">
      <alignment wrapText="1"/>
    </xf>
    <xf numFmtId="4" fontId="16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/>
    </xf>
    <xf numFmtId="3" fontId="24" fillId="0" borderId="0" xfId="0" applyNumberFormat="1" applyFont="1"/>
    <xf numFmtId="3" fontId="25" fillId="0" borderId="0" xfId="0" applyNumberFormat="1" applyFont="1"/>
    <xf numFmtId="4" fontId="5" fillId="0" borderId="0" xfId="0" applyNumberFormat="1" applyFont="1"/>
    <xf numFmtId="3" fontId="36" fillId="0" borderId="0" xfId="0" applyNumberFormat="1" applyFont="1"/>
    <xf numFmtId="4" fontId="34" fillId="0" borderId="0" xfId="0" applyNumberFormat="1" applyFont="1" applyAlignment="1">
      <alignment vertical="center"/>
    </xf>
    <xf numFmtId="3" fontId="34" fillId="0" borderId="0" xfId="0" applyNumberFormat="1" applyFont="1"/>
    <xf numFmtId="3" fontId="34" fillId="0" borderId="0" xfId="0" applyNumberFormat="1" applyFont="1" applyAlignment="1">
      <alignment vertical="center"/>
    </xf>
    <xf numFmtId="3" fontId="9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9" fillId="0" borderId="0" xfId="0" applyFont="1" applyAlignment="1">
      <alignment wrapText="1"/>
    </xf>
    <xf numFmtId="4" fontId="36" fillId="0" borderId="0" xfId="0" applyNumberFormat="1" applyFont="1"/>
    <xf numFmtId="4" fontId="38" fillId="0" borderId="0" xfId="0" applyNumberFormat="1" applyFont="1"/>
    <xf numFmtId="4" fontId="36" fillId="0" borderId="0" xfId="0" applyNumberFormat="1" applyFont="1" applyAlignment="1">
      <alignment vertical="top"/>
    </xf>
    <xf numFmtId="4" fontId="41" fillId="0" borderId="0" xfId="0" applyNumberFormat="1" applyFont="1"/>
    <xf numFmtId="4" fontId="34" fillId="0" borderId="0" xfId="0" applyNumberFormat="1" applyFont="1"/>
    <xf numFmtId="4" fontId="36" fillId="0" borderId="0" xfId="0" applyNumberFormat="1" applyFont="1" applyAlignment="1">
      <alignment vertical="center"/>
    </xf>
    <xf numFmtId="4" fontId="25" fillId="0" borderId="0" xfId="0" applyNumberFormat="1" applyFont="1"/>
    <xf numFmtId="4" fontId="26" fillId="0" borderId="0" xfId="0" applyNumberFormat="1" applyFont="1"/>
    <xf numFmtId="4" fontId="37" fillId="0" borderId="0" xfId="0" applyNumberFormat="1" applyFont="1"/>
    <xf numFmtId="4" fontId="35" fillId="0" borderId="0" xfId="0" applyNumberFormat="1" applyFont="1"/>
    <xf numFmtId="4" fontId="17" fillId="0" borderId="0" xfId="0" applyNumberFormat="1" applyFont="1"/>
    <xf numFmtId="4" fontId="16" fillId="0" borderId="0" xfId="0" applyNumberFormat="1" applyFont="1"/>
    <xf numFmtId="4" fontId="4" fillId="0" borderId="0" xfId="0" applyNumberFormat="1" applyFont="1"/>
    <xf numFmtId="4" fontId="27" fillId="0" borderId="0" xfId="0" applyNumberFormat="1" applyFont="1"/>
    <xf numFmtId="4" fontId="24" fillId="0" borderId="0" xfId="0" applyNumberFormat="1" applyFont="1"/>
    <xf numFmtId="4" fontId="4" fillId="0" borderId="0" xfId="0" applyNumberFormat="1" applyFont="1" applyAlignment="1">
      <alignment wrapText="1"/>
    </xf>
    <xf numFmtId="4" fontId="17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4" fontId="25" fillId="0" borderId="0" xfId="0" applyNumberFormat="1" applyFont="1" applyAlignment="1">
      <alignment wrapText="1"/>
    </xf>
    <xf numFmtId="4" fontId="26" fillId="0" borderId="0" xfId="0" applyNumberFormat="1" applyFont="1" applyAlignment="1">
      <alignment wrapText="1"/>
    </xf>
    <xf numFmtId="4" fontId="20" fillId="0" borderId="3" xfId="0" applyNumberFormat="1" applyFont="1" applyBorder="1" applyAlignment="1">
      <alignment horizontal="right" wrapText="1"/>
    </xf>
    <xf numFmtId="4" fontId="14" fillId="0" borderId="0" xfId="0" applyNumberFormat="1" applyFont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4" fontId="42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wrapText="1"/>
    </xf>
    <xf numFmtId="2" fontId="5" fillId="0" borderId="0" xfId="0" applyNumberFormat="1" applyFont="1"/>
    <xf numFmtId="0" fontId="4" fillId="0" borderId="0" xfId="0" quotePrefix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 wrapText="1"/>
    </xf>
    <xf numFmtId="0" fontId="12" fillId="0" borderId="5" xfId="0" quotePrefix="1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23" fillId="0" borderId="3" xfId="0" applyFont="1" applyBorder="1"/>
    <xf numFmtId="0" fontId="15" fillId="0" borderId="3" xfId="0" applyFont="1" applyBorder="1"/>
    <xf numFmtId="0" fontId="12" fillId="0" borderId="0" xfId="0" quotePrefix="1" applyFont="1" applyAlignment="1">
      <alignment horizontal="center" vertical="center"/>
    </xf>
    <xf numFmtId="164" fontId="9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164" fontId="2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" xfId="0" quotePrefix="1" applyFont="1" applyBorder="1" applyAlignment="1">
      <alignment horizontal="left" wrapText="1"/>
    </xf>
    <xf numFmtId="0" fontId="13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</cellXfs>
  <cellStyles count="24">
    <cellStyle name="Normal 2" xfId="10" xr:uid="{00000000-0005-0000-0000-000000000000}"/>
    <cellStyle name="Normalno" xfId="0" builtinId="0"/>
    <cellStyle name="Normalno 2" xfId="8" xr:uid="{00000000-0005-0000-0000-000002000000}"/>
    <cellStyle name="Normalno 2 2" xfId="9" xr:uid="{00000000-0005-0000-0000-000003000000}"/>
    <cellStyle name="Normalno 3" xfId="13" xr:uid="{00000000-0005-0000-0000-000004000000}"/>
    <cellStyle name="Normalno 4" xfId="11" xr:uid="{00000000-0005-0000-0000-000005000000}"/>
    <cellStyle name="Normalno 4 2" xfId="12" xr:uid="{00000000-0005-0000-0000-000006000000}"/>
    <cellStyle name="Normalno 4 2 2" xfId="20" xr:uid="{00000000-0005-0000-0000-000007000000}"/>
    <cellStyle name="Normalno 4 3" xfId="19" xr:uid="{00000000-0005-0000-0000-000008000000}"/>
    <cellStyle name="Normalno 5" xfId="14" xr:uid="{00000000-0005-0000-0000-000009000000}"/>
    <cellStyle name="Normalno 6" xfId="16" xr:uid="{00000000-0005-0000-0000-00000A000000}"/>
    <cellStyle name="Normalno 7" xfId="17" xr:uid="{00000000-0005-0000-0000-00000B000000}"/>
    <cellStyle name="Normalno 7 2" xfId="22" xr:uid="{00000000-0005-0000-0000-00000C000000}"/>
    <cellStyle name="Normalno 7 3" xfId="23" xr:uid="{00000000-0005-0000-0000-00000D000000}"/>
    <cellStyle name="Normalno 8" xfId="3" xr:uid="{00000000-0005-0000-0000-00000E000000}"/>
    <cellStyle name="Normalno 8 2" xfId="18" xr:uid="{00000000-0005-0000-0000-00000F000000}"/>
    <cellStyle name="Obično 2" xfId="4" xr:uid="{00000000-0005-0000-0000-000010000000}"/>
    <cellStyle name="Obično 3" xfId="1" xr:uid="{00000000-0005-0000-0000-000011000000}"/>
    <cellStyle name="Obično 4" xfId="5" xr:uid="{00000000-0005-0000-0000-000012000000}"/>
    <cellStyle name="Obično 5" xfId="6" xr:uid="{00000000-0005-0000-0000-000013000000}"/>
    <cellStyle name="Obično 6" xfId="7" xr:uid="{00000000-0005-0000-0000-000014000000}"/>
    <cellStyle name="Obično 7" xfId="2" xr:uid="{00000000-0005-0000-0000-000015000000}"/>
    <cellStyle name="Postotak 2" xfId="15" xr:uid="{00000000-0005-0000-0000-000016000000}"/>
    <cellStyle name="Postotak 2 2" xfId="21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3"/>
  <sheetViews>
    <sheetView topLeftCell="A3" zoomScaleNormal="100" workbookViewId="0">
      <selection activeCell="N18" sqref="N18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16" customWidth="1"/>
    <col min="5" max="5" width="40.42578125" customWidth="1"/>
    <col min="6" max="6" width="19.28515625" customWidth="1"/>
    <col min="7" max="7" width="17.5703125" customWidth="1"/>
    <col min="8" max="8" width="19.140625" customWidth="1"/>
    <col min="9" max="9" width="11" customWidth="1"/>
    <col min="10" max="10" width="10" customWidth="1"/>
    <col min="12" max="12" width="20.7109375" bestFit="1" customWidth="1"/>
  </cols>
  <sheetData>
    <row r="1" spans="1:16" ht="12.75" hidden="1" customHeight="1" x14ac:dyDescent="0.2">
      <c r="A1" s="289" t="s">
        <v>2</v>
      </c>
      <c r="B1" s="290"/>
      <c r="C1" s="290"/>
      <c r="D1" s="290"/>
      <c r="E1" s="290"/>
      <c r="F1" s="273"/>
    </row>
    <row r="2" spans="1:16" ht="27.75" hidden="1" customHeight="1" x14ac:dyDescent="0.2">
      <c r="A2" s="290"/>
      <c r="B2" s="290"/>
      <c r="C2" s="290"/>
      <c r="D2" s="290"/>
      <c r="E2" s="290"/>
      <c r="F2" s="273"/>
    </row>
    <row r="3" spans="1:16" ht="27.75" customHeight="1" x14ac:dyDescent="0.2">
      <c r="A3" s="291" t="s">
        <v>240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6" ht="20.25" customHeight="1" x14ac:dyDescent="0.2">
      <c r="A4" s="291"/>
      <c r="B4" s="291"/>
      <c r="C4" s="291"/>
      <c r="D4" s="291"/>
      <c r="E4" s="291"/>
      <c r="F4" s="291"/>
      <c r="G4" s="291"/>
      <c r="H4" s="291"/>
      <c r="I4" s="291"/>
      <c r="J4" s="291"/>
    </row>
    <row r="5" spans="1:16" s="26" customFormat="1" ht="21" customHeight="1" x14ac:dyDescent="0.25">
      <c r="A5" s="292" t="s">
        <v>66</v>
      </c>
      <c r="B5" s="292"/>
      <c r="C5" s="292"/>
      <c r="D5" s="292"/>
      <c r="E5" s="292"/>
      <c r="F5" s="292"/>
      <c r="G5" s="292"/>
      <c r="H5" s="292"/>
      <c r="I5" s="292"/>
      <c r="J5" s="292"/>
    </row>
    <row r="6" spans="1:16" s="3" customFormat="1" ht="18.75" customHeight="1" x14ac:dyDescent="0.2">
      <c r="A6" s="292" t="s">
        <v>4</v>
      </c>
      <c r="B6" s="292"/>
      <c r="C6" s="292"/>
      <c r="D6" s="292"/>
      <c r="E6" s="292"/>
      <c r="F6" s="292"/>
      <c r="G6" s="292"/>
      <c r="H6" s="292"/>
      <c r="I6" s="292"/>
      <c r="J6" s="292"/>
    </row>
    <row r="7" spans="1:16" s="3" customFormat="1" ht="12.75" customHeight="1" x14ac:dyDescent="0.35">
      <c r="A7" s="25"/>
      <c r="B7" s="24"/>
      <c r="C7" s="24"/>
      <c r="D7" s="24"/>
      <c r="E7" s="24"/>
      <c r="F7" s="24"/>
    </row>
    <row r="8" spans="1:16" s="3" customFormat="1" ht="25.5" x14ac:dyDescent="0.2">
      <c r="A8" s="279" t="s">
        <v>224</v>
      </c>
      <c r="B8" s="280"/>
      <c r="C8" s="280"/>
      <c r="D8" s="280"/>
      <c r="E8" s="281"/>
      <c r="F8" s="272" t="s">
        <v>235</v>
      </c>
      <c r="G8" s="241" t="s">
        <v>233</v>
      </c>
      <c r="H8" s="241" t="s">
        <v>237</v>
      </c>
      <c r="I8" s="242" t="s">
        <v>223</v>
      </c>
      <c r="J8" s="242" t="s">
        <v>223</v>
      </c>
      <c r="K8" s="4"/>
      <c r="L8" s="4"/>
      <c r="M8" s="4"/>
      <c r="N8" s="4"/>
      <c r="O8" s="4"/>
      <c r="P8" s="4"/>
    </row>
    <row r="9" spans="1:16" s="3" customFormat="1" x14ac:dyDescent="0.2">
      <c r="A9" s="279">
        <v>1</v>
      </c>
      <c r="B9" s="280"/>
      <c r="C9" s="280"/>
      <c r="D9" s="280"/>
      <c r="E9" s="281"/>
      <c r="F9" s="272">
        <v>2</v>
      </c>
      <c r="G9" s="241">
        <v>3</v>
      </c>
      <c r="H9" s="241">
        <v>4</v>
      </c>
      <c r="I9" s="241" t="s">
        <v>236</v>
      </c>
      <c r="J9" s="242" t="s">
        <v>239</v>
      </c>
      <c r="K9" s="4"/>
      <c r="L9" s="4"/>
      <c r="M9" s="4"/>
      <c r="N9" s="4"/>
      <c r="O9" s="4"/>
      <c r="P9" s="4"/>
    </row>
    <row r="10" spans="1:16" s="3" customFormat="1" ht="22.5" customHeight="1" x14ac:dyDescent="0.25">
      <c r="A10" s="285" t="s">
        <v>30</v>
      </c>
      <c r="B10" s="286"/>
      <c r="C10" s="286"/>
      <c r="D10" s="286"/>
      <c r="E10" s="286"/>
      <c r="F10" s="47">
        <f>prihodi!F5</f>
        <v>2387744926.1900001</v>
      </c>
      <c r="G10" s="46">
        <f>prihodi!G5</f>
        <v>2778994600</v>
      </c>
      <c r="H10" s="47">
        <f>prihodi!H5</f>
        <v>2574443490.5100002</v>
      </c>
      <c r="I10" s="47">
        <f>H10/F10*100</f>
        <v>107.81903302451595</v>
      </c>
      <c r="J10" s="47">
        <f t="shared" ref="J10:J16" si="0">H10/G10*100</f>
        <v>92.639384420178445</v>
      </c>
    </row>
    <row r="11" spans="1:16" s="3" customFormat="1" ht="22.5" customHeight="1" x14ac:dyDescent="0.25">
      <c r="A11" s="285" t="s">
        <v>232</v>
      </c>
      <c r="B11" s="286"/>
      <c r="C11" s="286"/>
      <c r="D11" s="286"/>
      <c r="E11" s="286"/>
      <c r="F11" s="266">
        <f>prihodi!F36</f>
        <v>0</v>
      </c>
      <c r="G11" s="48">
        <f>prihodi!G36</f>
        <v>103000</v>
      </c>
      <c r="H11" s="266">
        <f>prihodi!H36</f>
        <v>102877.07</v>
      </c>
      <c r="I11" s="49" t="s">
        <v>116</v>
      </c>
      <c r="J11" s="47">
        <f t="shared" si="0"/>
        <v>99.880650485436888</v>
      </c>
      <c r="L11" s="235"/>
    </row>
    <row r="12" spans="1:16" s="3" customFormat="1" ht="22.5" customHeight="1" x14ac:dyDescent="0.25">
      <c r="A12" s="285" t="s">
        <v>134</v>
      </c>
      <c r="B12" s="287"/>
      <c r="C12" s="287"/>
      <c r="D12" s="287"/>
      <c r="E12" s="287"/>
      <c r="F12" s="266">
        <f t="shared" ref="F12:H12" si="1">SUM(F10:F11)</f>
        <v>2387744926.1900001</v>
      </c>
      <c r="G12" s="48">
        <f t="shared" ref="G12" si="2">SUM(G10:G11)</f>
        <v>2779097600</v>
      </c>
      <c r="H12" s="266">
        <f t="shared" si="1"/>
        <v>2574546367.5800004</v>
      </c>
      <c r="I12" s="47">
        <f t="shared" ref="I12:I16" si="3">H12/F12*100</f>
        <v>107.82334156974085</v>
      </c>
      <c r="J12" s="47">
        <f t="shared" si="0"/>
        <v>92.639652798807802</v>
      </c>
      <c r="L12" s="276"/>
    </row>
    <row r="13" spans="1:16" s="3" customFormat="1" ht="22.5" customHeight="1" x14ac:dyDescent="0.25">
      <c r="A13" s="285" t="s">
        <v>140</v>
      </c>
      <c r="B13" s="286"/>
      <c r="C13" s="286"/>
      <c r="D13" s="286"/>
      <c r="E13" s="286"/>
      <c r="F13" s="266">
        <f>'rashodi-opći dio'!F4</f>
        <v>1372585654.02</v>
      </c>
      <c r="G13" s="48">
        <f>'rashodi-opći dio'!G4</f>
        <v>2432835300</v>
      </c>
      <c r="H13" s="266">
        <f>'rashodi-opći dio'!H4</f>
        <v>2224981373.8299999</v>
      </c>
      <c r="I13" s="47">
        <f t="shared" si="3"/>
        <v>162.1014591922567</v>
      </c>
      <c r="J13" s="47">
        <f t="shared" si="0"/>
        <v>91.456309180896866</v>
      </c>
      <c r="K13" s="4"/>
      <c r="L13" s="4"/>
      <c r="M13" s="4"/>
      <c r="N13" s="4"/>
    </row>
    <row r="14" spans="1:16" s="3" customFormat="1" ht="22.5" customHeight="1" x14ac:dyDescent="0.25">
      <c r="A14" s="285" t="s">
        <v>58</v>
      </c>
      <c r="B14" s="286"/>
      <c r="C14" s="286"/>
      <c r="D14" s="286"/>
      <c r="E14" s="286"/>
      <c r="F14" s="266">
        <f>'rashodi-opći dio'!F75</f>
        <v>255151644.08000001</v>
      </c>
      <c r="G14" s="48">
        <f>'rashodi-opći dio'!G75</f>
        <v>10262300</v>
      </c>
      <c r="H14" s="266">
        <f>'rashodi-opći dio'!H75</f>
        <v>4302985.41</v>
      </c>
      <c r="I14" s="47">
        <f t="shared" si="3"/>
        <v>1.6864423607832393</v>
      </c>
      <c r="J14" s="47">
        <f t="shared" si="0"/>
        <v>41.930029428100909</v>
      </c>
    </row>
    <row r="15" spans="1:16" s="3" customFormat="1" ht="22.5" customHeight="1" x14ac:dyDescent="0.25">
      <c r="A15" s="285" t="s">
        <v>141</v>
      </c>
      <c r="B15" s="286"/>
      <c r="C15" s="286"/>
      <c r="D15" s="286"/>
      <c r="E15" s="286"/>
      <c r="F15" s="266">
        <f t="shared" ref="F15:H15" si="4">SUM(F13:F14)</f>
        <v>1627737298.0999999</v>
      </c>
      <c r="G15" s="48">
        <f t="shared" ref="G15" si="5">SUM(G13:G14)</f>
        <v>2443097600</v>
      </c>
      <c r="H15" s="266">
        <f t="shared" si="4"/>
        <v>2229284359.2399998</v>
      </c>
      <c r="I15" s="47">
        <f t="shared" si="3"/>
        <v>136.95602858287788</v>
      </c>
      <c r="J15" s="47">
        <f t="shared" si="0"/>
        <v>91.248272653536219</v>
      </c>
    </row>
    <row r="16" spans="1:16" s="3" customFormat="1" ht="22.5" customHeight="1" x14ac:dyDescent="0.25">
      <c r="A16" s="285" t="s">
        <v>142</v>
      </c>
      <c r="B16" s="286"/>
      <c r="C16" s="286"/>
      <c r="D16" s="286"/>
      <c r="E16" s="286"/>
      <c r="F16" s="266">
        <f>F12-F15</f>
        <v>760007628.09000015</v>
      </c>
      <c r="G16" s="48">
        <f>G12-G15</f>
        <v>336000000</v>
      </c>
      <c r="H16" s="266">
        <f>H12-H15</f>
        <v>345262008.34000063</v>
      </c>
      <c r="I16" s="47">
        <f t="shared" si="3"/>
        <v>45.428755657056996</v>
      </c>
      <c r="J16" s="47">
        <f t="shared" si="0"/>
        <v>102.75655010119067</v>
      </c>
    </row>
    <row r="17" spans="1:12" s="3" customFormat="1" ht="12.75" customHeight="1" x14ac:dyDescent="0.2">
      <c r="A17" s="283"/>
      <c r="B17" s="283"/>
      <c r="C17" s="283"/>
      <c r="D17" s="283"/>
      <c r="E17" s="283"/>
      <c r="F17" s="275"/>
    </row>
    <row r="18" spans="1:12" s="22" customFormat="1" ht="22.5" customHeight="1" x14ac:dyDescent="0.3">
      <c r="A18" s="288" t="s">
        <v>35</v>
      </c>
      <c r="B18" s="288"/>
      <c r="C18" s="288"/>
      <c r="D18" s="288"/>
      <c r="E18" s="288"/>
      <c r="F18" s="288"/>
      <c r="G18" s="288"/>
      <c r="H18" s="288"/>
      <c r="I18" s="288"/>
      <c r="J18" s="288"/>
    </row>
    <row r="19" spans="1:12" s="22" customFormat="1" ht="12.75" customHeight="1" x14ac:dyDescent="0.3">
      <c r="A19" s="284"/>
      <c r="B19" s="284"/>
      <c r="C19" s="284"/>
      <c r="D19" s="284"/>
      <c r="E19" s="284"/>
      <c r="F19" s="274"/>
    </row>
    <row r="20" spans="1:12" s="22" customFormat="1" ht="25.5" x14ac:dyDescent="0.3">
      <c r="A20" s="279" t="s">
        <v>224</v>
      </c>
      <c r="B20" s="280"/>
      <c r="C20" s="280"/>
      <c r="D20" s="280"/>
      <c r="E20" s="281"/>
      <c r="F20" s="272" t="s">
        <v>235</v>
      </c>
      <c r="G20" s="241" t="s">
        <v>233</v>
      </c>
      <c r="H20" s="241" t="s">
        <v>237</v>
      </c>
      <c r="I20" s="242" t="s">
        <v>223</v>
      </c>
      <c r="J20" s="242" t="s">
        <v>223</v>
      </c>
    </row>
    <row r="21" spans="1:12" s="22" customFormat="1" ht="13.5" customHeight="1" x14ac:dyDescent="0.3">
      <c r="A21" s="279">
        <v>1</v>
      </c>
      <c r="B21" s="280"/>
      <c r="C21" s="280"/>
      <c r="D21" s="280"/>
      <c r="E21" s="281"/>
      <c r="F21" s="272">
        <v>2</v>
      </c>
      <c r="G21" s="241">
        <v>3</v>
      </c>
      <c r="H21" s="241">
        <v>4</v>
      </c>
      <c r="I21" s="241" t="s">
        <v>236</v>
      </c>
      <c r="J21" s="242" t="s">
        <v>239</v>
      </c>
    </row>
    <row r="22" spans="1:12" s="22" customFormat="1" ht="22.5" customHeight="1" x14ac:dyDescent="0.3">
      <c r="A22" s="285" t="s">
        <v>28</v>
      </c>
      <c r="B22" s="286"/>
      <c r="C22" s="286"/>
      <c r="D22" s="286"/>
      <c r="E22" s="286"/>
      <c r="F22" s="47">
        <f>'račun financiranja'!F5</f>
        <v>618201.18999999994</v>
      </c>
      <c r="G22" s="46">
        <f>'račun financiranja'!G5</f>
        <v>350000</v>
      </c>
      <c r="H22" s="47">
        <f>'račun financiranja'!H5</f>
        <v>128043.72</v>
      </c>
      <c r="I22" s="47">
        <f t="shared" ref="I22:I26" si="6">H22/F22*100</f>
        <v>20.712305649233709</v>
      </c>
      <c r="J22" s="47">
        <f>H22/G22*100</f>
        <v>36.583920000000006</v>
      </c>
    </row>
    <row r="23" spans="1:12" s="22" customFormat="1" ht="22.15" customHeight="1" x14ac:dyDescent="0.3">
      <c r="A23" s="285" t="s">
        <v>153</v>
      </c>
      <c r="B23" s="286"/>
      <c r="C23" s="286"/>
      <c r="D23" s="286"/>
      <c r="E23" s="286"/>
      <c r="F23" s="47">
        <f>'račun financiranja'!F11</f>
        <v>0</v>
      </c>
      <c r="G23" s="46">
        <f>'račun financiranja'!G11</f>
        <v>0</v>
      </c>
      <c r="H23" s="47">
        <f>'račun financiranja'!H11</f>
        <v>0</v>
      </c>
      <c r="I23" s="49" t="s">
        <v>116</v>
      </c>
      <c r="J23" s="49" t="s">
        <v>116</v>
      </c>
    </row>
    <row r="24" spans="1:12" s="22" customFormat="1" ht="22.15" customHeight="1" x14ac:dyDescent="0.3">
      <c r="A24" s="285" t="s">
        <v>143</v>
      </c>
      <c r="B24" s="287"/>
      <c r="C24" s="287"/>
      <c r="D24" s="287"/>
      <c r="E24" s="287"/>
      <c r="F24" s="47">
        <v>1740747869.47</v>
      </c>
      <c r="G24" s="48">
        <v>2501373698.75</v>
      </c>
      <c r="H24" s="47">
        <v>2501373698.75</v>
      </c>
      <c r="I24" s="47">
        <f t="shared" si="6"/>
        <v>143.69534742050755</v>
      </c>
      <c r="J24" s="47">
        <f>H24/G24*100</f>
        <v>100</v>
      </c>
    </row>
    <row r="25" spans="1:12" s="22" customFormat="1" ht="22.15" customHeight="1" x14ac:dyDescent="0.3">
      <c r="A25" s="285" t="s">
        <v>144</v>
      </c>
      <c r="B25" s="287"/>
      <c r="C25" s="287"/>
      <c r="D25" s="287"/>
      <c r="E25" s="287"/>
      <c r="F25" s="47">
        <v>-2501373698.75</v>
      </c>
      <c r="G25" s="46">
        <v>-2837723698.75</v>
      </c>
      <c r="H25" s="47">
        <v>-2846763750.8100004</v>
      </c>
      <c r="I25" s="47">
        <f t="shared" si="6"/>
        <v>113.80801486129803</v>
      </c>
      <c r="J25" s="47">
        <f>H25/G25*100</f>
        <v>100.31856702835384</v>
      </c>
      <c r="L25" s="267"/>
    </row>
    <row r="26" spans="1:12" s="22" customFormat="1" ht="22.5" customHeight="1" x14ac:dyDescent="0.3">
      <c r="A26" s="285" t="s">
        <v>60</v>
      </c>
      <c r="B26" s="286"/>
      <c r="C26" s="286"/>
      <c r="D26" s="286"/>
      <c r="E26" s="286"/>
      <c r="F26" s="49">
        <f>F22+F24-F23+F25</f>
        <v>-760007628.08999991</v>
      </c>
      <c r="G26" s="240">
        <f>G22+G24-G23+G25</f>
        <v>-336000000</v>
      </c>
      <c r="H26" s="49">
        <f>H22+H24-H23+H25</f>
        <v>-345262008.34000063</v>
      </c>
      <c r="I26" s="49">
        <f t="shared" si="6"/>
        <v>45.42875565705701</v>
      </c>
      <c r="J26" s="47">
        <f>H26/G26*100</f>
        <v>102.75655010119067</v>
      </c>
    </row>
    <row r="27" spans="1:12" s="22" customFormat="1" ht="22.5" customHeight="1" x14ac:dyDescent="0.3">
      <c r="A27" s="282"/>
      <c r="B27" s="282"/>
      <c r="C27" s="282"/>
      <c r="D27" s="282"/>
      <c r="E27" s="282"/>
      <c r="F27" s="49"/>
      <c r="G27" s="191"/>
      <c r="H27" s="267"/>
      <c r="I27" s="267"/>
    </row>
    <row r="28" spans="1:12" s="22" customFormat="1" ht="22.5" customHeight="1" x14ac:dyDescent="0.3">
      <c r="A28" s="285" t="s">
        <v>145</v>
      </c>
      <c r="B28" s="286"/>
      <c r="C28" s="286"/>
      <c r="D28" s="286"/>
      <c r="E28" s="286"/>
      <c r="F28" s="49">
        <f>F16+F26</f>
        <v>0</v>
      </c>
      <c r="G28" s="240">
        <f>G16+G26</f>
        <v>0</v>
      </c>
      <c r="H28" s="49">
        <f>H16+H26</f>
        <v>0</v>
      </c>
      <c r="I28" s="49" t="s">
        <v>116</v>
      </c>
      <c r="J28" s="49" t="s">
        <v>116</v>
      </c>
    </row>
    <row r="29" spans="1:12" s="22" customFormat="1" ht="18" customHeight="1" x14ac:dyDescent="0.35">
      <c r="A29" s="23"/>
      <c r="B29" s="24"/>
      <c r="C29" s="24"/>
      <c r="D29" s="24"/>
      <c r="E29" s="24"/>
      <c r="F29" s="24"/>
    </row>
    <row r="30" spans="1:12" s="3" customFormat="1" x14ac:dyDescent="0.2">
      <c r="D30" s="15"/>
      <c r="G30" s="4"/>
      <c r="H30" s="235"/>
      <c r="I30" s="235"/>
      <c r="J30" s="4"/>
    </row>
    <row r="31" spans="1:12" s="3" customFormat="1" x14ac:dyDescent="0.2">
      <c r="D31" s="15"/>
      <c r="G31" s="4"/>
      <c r="H31" s="4"/>
      <c r="I31" s="4"/>
      <c r="J31" s="4"/>
    </row>
    <row r="32" spans="1:12" s="3" customFormat="1" x14ac:dyDescent="0.2">
      <c r="D32" s="15"/>
      <c r="G32" s="4"/>
    </row>
    <row r="33" spans="4:10" s="3" customFormat="1" x14ac:dyDescent="0.2">
      <c r="D33" s="15"/>
      <c r="G33" s="235"/>
      <c r="H33" s="235"/>
      <c r="I33" s="235"/>
      <c r="J33" s="235"/>
    </row>
    <row r="34" spans="4:10" s="3" customFormat="1" x14ac:dyDescent="0.2">
      <c r="D34" s="15"/>
    </row>
    <row r="35" spans="4:10" s="3" customFormat="1" x14ac:dyDescent="0.2">
      <c r="D35" s="15"/>
      <c r="G35" s="4"/>
      <c r="H35" s="4"/>
      <c r="I35" s="4"/>
      <c r="J35" s="4"/>
    </row>
    <row r="36" spans="4:10" s="3" customFormat="1" x14ac:dyDescent="0.2">
      <c r="D36" s="15"/>
    </row>
    <row r="37" spans="4:10" s="3" customFormat="1" x14ac:dyDescent="0.2">
      <c r="D37" s="15"/>
    </row>
    <row r="38" spans="4:10" s="3" customFormat="1" x14ac:dyDescent="0.2">
      <c r="D38" s="15"/>
    </row>
    <row r="39" spans="4:10" s="3" customFormat="1" x14ac:dyDescent="0.2">
      <c r="D39" s="15"/>
    </row>
    <row r="40" spans="4:10" s="3" customFormat="1" x14ac:dyDescent="0.2">
      <c r="D40" s="15"/>
    </row>
    <row r="41" spans="4:10" s="3" customFormat="1" x14ac:dyDescent="0.2">
      <c r="D41" s="15"/>
    </row>
    <row r="42" spans="4:10" s="3" customFormat="1" x14ac:dyDescent="0.2">
      <c r="D42" s="15"/>
    </row>
    <row r="43" spans="4:10" s="3" customFormat="1" x14ac:dyDescent="0.2">
      <c r="D43" s="15"/>
    </row>
    <row r="44" spans="4:10" s="3" customFormat="1" x14ac:dyDescent="0.2">
      <c r="D44" s="15"/>
    </row>
    <row r="45" spans="4:10" s="3" customFormat="1" x14ac:dyDescent="0.2">
      <c r="D45" s="15"/>
    </row>
    <row r="46" spans="4:10" s="3" customFormat="1" x14ac:dyDescent="0.2">
      <c r="D46" s="15"/>
    </row>
    <row r="47" spans="4:10" s="3" customFormat="1" x14ac:dyDescent="0.2">
      <c r="D47" s="15"/>
    </row>
    <row r="48" spans="4:10" s="3" customFormat="1" x14ac:dyDescent="0.2">
      <c r="D48" s="15"/>
    </row>
    <row r="49" spans="4:4" s="3" customFormat="1" x14ac:dyDescent="0.2">
      <c r="D49" s="15"/>
    </row>
    <row r="50" spans="4:4" s="3" customFormat="1" x14ac:dyDescent="0.2">
      <c r="D50" s="15"/>
    </row>
    <row r="51" spans="4:4" s="3" customFormat="1" x14ac:dyDescent="0.2">
      <c r="D51" s="15"/>
    </row>
    <row r="52" spans="4:4" s="3" customFormat="1" x14ac:dyDescent="0.2">
      <c r="D52" s="15"/>
    </row>
    <row r="53" spans="4:4" s="3" customFormat="1" x14ac:dyDescent="0.2">
      <c r="D53" s="15"/>
    </row>
    <row r="54" spans="4:4" s="3" customFormat="1" x14ac:dyDescent="0.2">
      <c r="D54" s="15"/>
    </row>
    <row r="55" spans="4:4" s="3" customFormat="1" x14ac:dyDescent="0.2">
      <c r="D55" s="15"/>
    </row>
    <row r="56" spans="4:4" s="3" customFormat="1" x14ac:dyDescent="0.2">
      <c r="D56" s="15"/>
    </row>
    <row r="57" spans="4:4" s="3" customFormat="1" x14ac:dyDescent="0.2">
      <c r="D57" s="15"/>
    </row>
    <row r="58" spans="4:4" s="3" customFormat="1" x14ac:dyDescent="0.2">
      <c r="D58" s="15"/>
    </row>
    <row r="59" spans="4:4" s="3" customFormat="1" x14ac:dyDescent="0.2">
      <c r="D59" s="15"/>
    </row>
    <row r="60" spans="4:4" s="3" customFormat="1" x14ac:dyDescent="0.2">
      <c r="D60" s="15"/>
    </row>
    <row r="61" spans="4:4" s="3" customFormat="1" x14ac:dyDescent="0.2">
      <c r="D61" s="15"/>
    </row>
    <row r="62" spans="4:4" s="3" customFormat="1" x14ac:dyDescent="0.2">
      <c r="D62" s="15"/>
    </row>
    <row r="63" spans="4:4" s="3" customFormat="1" x14ac:dyDescent="0.2">
      <c r="D63" s="15"/>
    </row>
    <row r="64" spans="4:4" s="3" customFormat="1" x14ac:dyDescent="0.2">
      <c r="D64" s="15"/>
    </row>
    <row r="65" spans="4:4" s="3" customFormat="1" x14ac:dyDescent="0.2">
      <c r="D65" s="15"/>
    </row>
    <row r="66" spans="4:4" s="3" customFormat="1" x14ac:dyDescent="0.2">
      <c r="D66" s="15"/>
    </row>
    <row r="67" spans="4:4" s="3" customFormat="1" x14ac:dyDescent="0.2">
      <c r="D67" s="15"/>
    </row>
    <row r="68" spans="4:4" s="3" customFormat="1" x14ac:dyDescent="0.2">
      <c r="D68" s="15"/>
    </row>
    <row r="69" spans="4:4" s="3" customFormat="1" x14ac:dyDescent="0.2">
      <c r="D69" s="15"/>
    </row>
    <row r="70" spans="4:4" s="3" customFormat="1" x14ac:dyDescent="0.2">
      <c r="D70" s="15"/>
    </row>
    <row r="71" spans="4:4" s="3" customFormat="1" x14ac:dyDescent="0.2">
      <c r="D71" s="15"/>
    </row>
    <row r="72" spans="4:4" s="3" customFormat="1" x14ac:dyDescent="0.2">
      <c r="D72" s="15"/>
    </row>
    <row r="73" spans="4:4" s="3" customFormat="1" x14ac:dyDescent="0.2">
      <c r="D73" s="15"/>
    </row>
    <row r="74" spans="4:4" s="3" customFormat="1" x14ac:dyDescent="0.2">
      <c r="D74" s="15"/>
    </row>
    <row r="75" spans="4:4" s="3" customFormat="1" x14ac:dyDescent="0.2">
      <c r="D75" s="15"/>
    </row>
    <row r="76" spans="4:4" s="3" customFormat="1" x14ac:dyDescent="0.2">
      <c r="D76" s="15"/>
    </row>
    <row r="77" spans="4:4" s="3" customFormat="1" x14ac:dyDescent="0.2">
      <c r="D77" s="15"/>
    </row>
    <row r="78" spans="4:4" s="3" customFormat="1" x14ac:dyDescent="0.2">
      <c r="D78" s="15"/>
    </row>
    <row r="79" spans="4:4" s="3" customFormat="1" x14ac:dyDescent="0.2">
      <c r="D79" s="15"/>
    </row>
    <row r="80" spans="4:4" s="3" customFormat="1" x14ac:dyDescent="0.2">
      <c r="D80" s="15"/>
    </row>
    <row r="81" spans="4:4" s="3" customFormat="1" x14ac:dyDescent="0.2">
      <c r="D81" s="15"/>
    </row>
    <row r="82" spans="4:4" s="3" customFormat="1" x14ac:dyDescent="0.2">
      <c r="D82" s="15"/>
    </row>
    <row r="83" spans="4:4" s="3" customFormat="1" x14ac:dyDescent="0.2">
      <c r="D83" s="15"/>
    </row>
    <row r="84" spans="4:4" s="3" customFormat="1" x14ac:dyDescent="0.2">
      <c r="D84" s="15"/>
    </row>
    <row r="85" spans="4:4" s="3" customFormat="1" x14ac:dyDescent="0.2">
      <c r="D85" s="15"/>
    </row>
    <row r="86" spans="4:4" s="3" customFormat="1" x14ac:dyDescent="0.2">
      <c r="D86" s="15"/>
    </row>
    <row r="87" spans="4:4" s="3" customFormat="1" x14ac:dyDescent="0.2">
      <c r="D87" s="15"/>
    </row>
    <row r="88" spans="4:4" s="3" customFormat="1" x14ac:dyDescent="0.2">
      <c r="D88" s="15"/>
    </row>
    <row r="89" spans="4:4" s="3" customFormat="1" x14ac:dyDescent="0.2">
      <c r="D89" s="15"/>
    </row>
    <row r="90" spans="4:4" s="3" customFormat="1" x14ac:dyDescent="0.2">
      <c r="D90" s="15"/>
    </row>
    <row r="91" spans="4:4" s="3" customFormat="1" x14ac:dyDescent="0.2">
      <c r="D91" s="15"/>
    </row>
    <row r="92" spans="4:4" s="3" customFormat="1" x14ac:dyDescent="0.2">
      <c r="D92" s="15"/>
    </row>
    <row r="93" spans="4:4" s="3" customFormat="1" x14ac:dyDescent="0.2">
      <c r="D93" s="15"/>
    </row>
    <row r="94" spans="4:4" s="3" customFormat="1" x14ac:dyDescent="0.2">
      <c r="D94" s="15"/>
    </row>
    <row r="95" spans="4:4" s="3" customFormat="1" x14ac:dyDescent="0.2">
      <c r="D95" s="15"/>
    </row>
    <row r="96" spans="4:4" s="3" customFormat="1" x14ac:dyDescent="0.2">
      <c r="D96" s="15"/>
    </row>
    <row r="97" spans="4:4" s="3" customFormat="1" x14ac:dyDescent="0.2">
      <c r="D97" s="15"/>
    </row>
    <row r="98" spans="4:4" s="3" customFormat="1" x14ac:dyDescent="0.2">
      <c r="D98" s="15"/>
    </row>
    <row r="99" spans="4:4" s="3" customFormat="1" x14ac:dyDescent="0.2">
      <c r="D99" s="15"/>
    </row>
    <row r="100" spans="4:4" s="3" customFormat="1" x14ac:dyDescent="0.2">
      <c r="D100" s="15"/>
    </row>
    <row r="101" spans="4:4" s="3" customFormat="1" x14ac:dyDescent="0.2">
      <c r="D101" s="15"/>
    </row>
    <row r="102" spans="4:4" s="3" customFormat="1" x14ac:dyDescent="0.2">
      <c r="D102" s="15"/>
    </row>
    <row r="103" spans="4:4" s="3" customFormat="1" x14ac:dyDescent="0.2">
      <c r="D103" s="15"/>
    </row>
    <row r="104" spans="4:4" s="3" customFormat="1" x14ac:dyDescent="0.2">
      <c r="D104" s="15"/>
    </row>
    <row r="105" spans="4:4" s="3" customFormat="1" x14ac:dyDescent="0.2">
      <c r="D105" s="15"/>
    </row>
    <row r="106" spans="4:4" s="3" customFormat="1" x14ac:dyDescent="0.2">
      <c r="D106" s="15"/>
    </row>
    <row r="107" spans="4:4" s="3" customFormat="1" x14ac:dyDescent="0.2">
      <c r="D107" s="15"/>
    </row>
    <row r="108" spans="4:4" s="3" customFormat="1" x14ac:dyDescent="0.2">
      <c r="D108" s="15"/>
    </row>
    <row r="109" spans="4:4" s="3" customFormat="1" x14ac:dyDescent="0.2">
      <c r="D109" s="15"/>
    </row>
    <row r="110" spans="4:4" s="3" customFormat="1" x14ac:dyDescent="0.2">
      <c r="D110" s="15"/>
    </row>
    <row r="111" spans="4:4" s="3" customFormat="1" x14ac:dyDescent="0.2">
      <c r="D111" s="15"/>
    </row>
    <row r="112" spans="4:4" s="3" customFormat="1" x14ac:dyDescent="0.2">
      <c r="D112" s="15"/>
    </row>
    <row r="113" spans="4:4" s="3" customFormat="1" x14ac:dyDescent="0.2">
      <c r="D113" s="15"/>
    </row>
    <row r="114" spans="4:4" s="3" customFormat="1" x14ac:dyDescent="0.2">
      <c r="D114" s="15"/>
    </row>
    <row r="115" spans="4:4" s="3" customFormat="1" x14ac:dyDescent="0.2">
      <c r="D115" s="15"/>
    </row>
    <row r="116" spans="4:4" s="3" customFormat="1" x14ac:dyDescent="0.2">
      <c r="D116" s="15"/>
    </row>
    <row r="117" spans="4:4" s="3" customFormat="1" x14ac:dyDescent="0.2">
      <c r="D117" s="15"/>
    </row>
    <row r="118" spans="4:4" s="3" customFormat="1" x14ac:dyDescent="0.2">
      <c r="D118" s="15"/>
    </row>
    <row r="119" spans="4:4" s="3" customFormat="1" x14ac:dyDescent="0.2">
      <c r="D119" s="15"/>
    </row>
    <row r="120" spans="4:4" s="3" customFormat="1" x14ac:dyDescent="0.2">
      <c r="D120" s="15"/>
    </row>
    <row r="121" spans="4:4" s="3" customFormat="1" x14ac:dyDescent="0.2">
      <c r="D121" s="15"/>
    </row>
    <row r="122" spans="4:4" s="3" customFormat="1" x14ac:dyDescent="0.2">
      <c r="D122" s="15"/>
    </row>
    <row r="123" spans="4:4" s="3" customFormat="1" x14ac:dyDescent="0.2">
      <c r="D123" s="15"/>
    </row>
    <row r="124" spans="4:4" s="3" customFormat="1" x14ac:dyDescent="0.2">
      <c r="D124" s="15"/>
    </row>
    <row r="125" spans="4:4" s="3" customFormat="1" x14ac:dyDescent="0.2">
      <c r="D125" s="15"/>
    </row>
    <row r="126" spans="4:4" s="3" customFormat="1" x14ac:dyDescent="0.2">
      <c r="D126" s="15"/>
    </row>
    <row r="127" spans="4:4" s="3" customFormat="1" x14ac:dyDescent="0.2">
      <c r="D127" s="15"/>
    </row>
    <row r="128" spans="4:4" s="3" customFormat="1" x14ac:dyDescent="0.2">
      <c r="D128" s="15"/>
    </row>
    <row r="129" spans="4:4" s="3" customFormat="1" x14ac:dyDescent="0.2">
      <c r="D129" s="15"/>
    </row>
    <row r="130" spans="4:4" s="3" customFormat="1" x14ac:dyDescent="0.2">
      <c r="D130" s="15"/>
    </row>
    <row r="131" spans="4:4" s="3" customFormat="1" x14ac:dyDescent="0.2">
      <c r="D131" s="15"/>
    </row>
    <row r="132" spans="4:4" s="3" customFormat="1" x14ac:dyDescent="0.2">
      <c r="D132" s="15"/>
    </row>
    <row r="133" spans="4:4" s="3" customFormat="1" x14ac:dyDescent="0.2">
      <c r="D133" s="15"/>
    </row>
    <row r="134" spans="4:4" s="3" customFormat="1" x14ac:dyDescent="0.2">
      <c r="D134" s="15"/>
    </row>
    <row r="135" spans="4:4" s="3" customFormat="1" x14ac:dyDescent="0.2">
      <c r="D135" s="15"/>
    </row>
    <row r="136" spans="4:4" s="3" customFormat="1" x14ac:dyDescent="0.2">
      <c r="D136" s="15"/>
    </row>
    <row r="137" spans="4:4" s="3" customFormat="1" x14ac:dyDescent="0.2">
      <c r="D137" s="15"/>
    </row>
    <row r="138" spans="4:4" s="3" customFormat="1" x14ac:dyDescent="0.2">
      <c r="D138" s="15"/>
    </row>
    <row r="139" spans="4:4" s="3" customFormat="1" x14ac:dyDescent="0.2">
      <c r="D139" s="15"/>
    </row>
    <row r="140" spans="4:4" s="3" customFormat="1" x14ac:dyDescent="0.2">
      <c r="D140" s="15"/>
    </row>
    <row r="141" spans="4:4" s="3" customFormat="1" x14ac:dyDescent="0.2">
      <c r="D141" s="15"/>
    </row>
    <row r="142" spans="4:4" s="3" customFormat="1" x14ac:dyDescent="0.2">
      <c r="D142" s="15"/>
    </row>
    <row r="143" spans="4:4" s="3" customFormat="1" x14ac:dyDescent="0.2">
      <c r="D143" s="15"/>
    </row>
    <row r="144" spans="4:4" s="3" customFormat="1" x14ac:dyDescent="0.2">
      <c r="D144" s="15"/>
    </row>
    <row r="145" spans="4:4" s="3" customFormat="1" x14ac:dyDescent="0.2">
      <c r="D145" s="15"/>
    </row>
    <row r="146" spans="4:4" s="3" customFormat="1" x14ac:dyDescent="0.2">
      <c r="D146" s="15"/>
    </row>
    <row r="147" spans="4:4" s="3" customFormat="1" x14ac:dyDescent="0.2">
      <c r="D147" s="15"/>
    </row>
    <row r="148" spans="4:4" s="3" customFormat="1" x14ac:dyDescent="0.2">
      <c r="D148" s="15"/>
    </row>
    <row r="149" spans="4:4" s="3" customFormat="1" x14ac:dyDescent="0.2">
      <c r="D149" s="15"/>
    </row>
    <row r="150" spans="4:4" s="3" customFormat="1" x14ac:dyDescent="0.2">
      <c r="D150" s="15"/>
    </row>
    <row r="151" spans="4:4" s="3" customFormat="1" x14ac:dyDescent="0.2">
      <c r="D151" s="15"/>
    </row>
    <row r="152" spans="4:4" s="3" customFormat="1" x14ac:dyDescent="0.2">
      <c r="D152" s="15"/>
    </row>
    <row r="153" spans="4:4" s="3" customFormat="1" x14ac:dyDescent="0.2">
      <c r="D153" s="15"/>
    </row>
    <row r="154" spans="4:4" s="3" customFormat="1" x14ac:dyDescent="0.2">
      <c r="D154" s="15"/>
    </row>
    <row r="155" spans="4:4" s="3" customFormat="1" x14ac:dyDescent="0.2">
      <c r="D155" s="15"/>
    </row>
    <row r="156" spans="4:4" s="3" customFormat="1" x14ac:dyDescent="0.2">
      <c r="D156" s="15"/>
    </row>
    <row r="157" spans="4:4" s="3" customFormat="1" x14ac:dyDescent="0.2">
      <c r="D157" s="15"/>
    </row>
    <row r="158" spans="4:4" s="3" customFormat="1" x14ac:dyDescent="0.2">
      <c r="D158" s="15"/>
    </row>
    <row r="159" spans="4:4" s="3" customFormat="1" x14ac:dyDescent="0.2">
      <c r="D159" s="15"/>
    </row>
    <row r="160" spans="4:4" s="3" customFormat="1" x14ac:dyDescent="0.2">
      <c r="D160" s="15"/>
    </row>
    <row r="161" spans="4:4" s="3" customFormat="1" x14ac:dyDescent="0.2">
      <c r="D161" s="15"/>
    </row>
    <row r="162" spans="4:4" s="3" customFormat="1" x14ac:dyDescent="0.2">
      <c r="D162" s="15"/>
    </row>
    <row r="163" spans="4:4" s="3" customFormat="1" x14ac:dyDescent="0.2">
      <c r="D163" s="15"/>
    </row>
    <row r="164" spans="4:4" s="3" customFormat="1" x14ac:dyDescent="0.2">
      <c r="D164" s="15"/>
    </row>
    <row r="165" spans="4:4" s="3" customFormat="1" x14ac:dyDescent="0.2">
      <c r="D165" s="15"/>
    </row>
    <row r="166" spans="4:4" s="3" customFormat="1" x14ac:dyDescent="0.2">
      <c r="D166" s="15"/>
    </row>
    <row r="167" spans="4:4" s="3" customFormat="1" x14ac:dyDescent="0.2">
      <c r="D167" s="15"/>
    </row>
    <row r="168" spans="4:4" s="3" customFormat="1" x14ac:dyDescent="0.2">
      <c r="D168" s="15"/>
    </row>
    <row r="169" spans="4:4" s="3" customFormat="1" x14ac:dyDescent="0.2">
      <c r="D169" s="15"/>
    </row>
    <row r="170" spans="4:4" s="3" customFormat="1" x14ac:dyDescent="0.2">
      <c r="D170" s="15"/>
    </row>
    <row r="171" spans="4:4" s="3" customFormat="1" x14ac:dyDescent="0.2">
      <c r="D171" s="15"/>
    </row>
    <row r="172" spans="4:4" s="3" customFormat="1" x14ac:dyDescent="0.2">
      <c r="D172" s="15"/>
    </row>
    <row r="173" spans="4:4" s="3" customFormat="1" x14ac:dyDescent="0.2">
      <c r="D173" s="15"/>
    </row>
    <row r="174" spans="4:4" s="3" customFormat="1" x14ac:dyDescent="0.2">
      <c r="D174" s="15"/>
    </row>
    <row r="175" spans="4:4" s="3" customFormat="1" x14ac:dyDescent="0.2">
      <c r="D175" s="15"/>
    </row>
    <row r="176" spans="4:4" s="3" customFormat="1" x14ac:dyDescent="0.2">
      <c r="D176" s="15"/>
    </row>
    <row r="177" spans="4:4" s="3" customFormat="1" x14ac:dyDescent="0.2">
      <c r="D177" s="15"/>
    </row>
    <row r="178" spans="4:4" s="3" customFormat="1" x14ac:dyDescent="0.2">
      <c r="D178" s="15"/>
    </row>
    <row r="179" spans="4:4" s="3" customFormat="1" x14ac:dyDescent="0.2">
      <c r="D179" s="15"/>
    </row>
    <row r="180" spans="4:4" s="3" customFormat="1" x14ac:dyDescent="0.2">
      <c r="D180" s="15"/>
    </row>
    <row r="181" spans="4:4" s="3" customFormat="1" x14ac:dyDescent="0.2">
      <c r="D181" s="15"/>
    </row>
    <row r="182" spans="4:4" s="3" customFormat="1" x14ac:dyDescent="0.2">
      <c r="D182" s="15"/>
    </row>
    <row r="183" spans="4:4" s="3" customFormat="1" x14ac:dyDescent="0.2">
      <c r="D183" s="15"/>
    </row>
    <row r="184" spans="4:4" s="3" customFormat="1" x14ac:dyDescent="0.2">
      <c r="D184" s="15"/>
    </row>
    <row r="185" spans="4:4" s="3" customFormat="1" x14ac:dyDescent="0.2">
      <c r="D185" s="15"/>
    </row>
    <row r="186" spans="4:4" s="3" customFormat="1" x14ac:dyDescent="0.2">
      <c r="D186" s="15"/>
    </row>
    <row r="187" spans="4:4" s="3" customFormat="1" x14ac:dyDescent="0.2">
      <c r="D187" s="15"/>
    </row>
    <row r="188" spans="4:4" s="3" customFormat="1" x14ac:dyDescent="0.2">
      <c r="D188" s="15"/>
    </row>
    <row r="189" spans="4:4" s="3" customFormat="1" x14ac:dyDescent="0.2">
      <c r="D189" s="15"/>
    </row>
    <row r="190" spans="4:4" s="3" customFormat="1" x14ac:dyDescent="0.2">
      <c r="D190" s="15"/>
    </row>
    <row r="191" spans="4:4" s="3" customFormat="1" x14ac:dyDescent="0.2">
      <c r="D191" s="15"/>
    </row>
    <row r="192" spans="4:4" s="3" customFormat="1" x14ac:dyDescent="0.2">
      <c r="D192" s="15"/>
    </row>
    <row r="193" spans="4:4" s="3" customFormat="1" x14ac:dyDescent="0.2">
      <c r="D193" s="15"/>
    </row>
    <row r="194" spans="4:4" s="3" customFormat="1" x14ac:dyDescent="0.2">
      <c r="D194" s="15"/>
    </row>
    <row r="195" spans="4:4" s="3" customFormat="1" x14ac:dyDescent="0.2">
      <c r="D195" s="15"/>
    </row>
    <row r="196" spans="4:4" s="3" customFormat="1" x14ac:dyDescent="0.2">
      <c r="D196" s="15"/>
    </row>
    <row r="197" spans="4:4" s="3" customFormat="1" x14ac:dyDescent="0.2">
      <c r="D197" s="15"/>
    </row>
    <row r="198" spans="4:4" s="3" customFormat="1" x14ac:dyDescent="0.2">
      <c r="D198" s="15"/>
    </row>
    <row r="199" spans="4:4" s="3" customFormat="1" x14ac:dyDescent="0.2">
      <c r="D199" s="15"/>
    </row>
    <row r="200" spans="4:4" s="3" customFormat="1" x14ac:dyDescent="0.2">
      <c r="D200" s="15"/>
    </row>
    <row r="201" spans="4:4" s="3" customFormat="1" x14ac:dyDescent="0.2">
      <c r="D201" s="15"/>
    </row>
    <row r="202" spans="4:4" s="3" customFormat="1" x14ac:dyDescent="0.2">
      <c r="D202" s="15"/>
    </row>
    <row r="203" spans="4:4" s="3" customFormat="1" x14ac:dyDescent="0.2">
      <c r="D203" s="15"/>
    </row>
    <row r="204" spans="4:4" s="3" customFormat="1" x14ac:dyDescent="0.2">
      <c r="D204" s="15"/>
    </row>
    <row r="205" spans="4:4" s="3" customFormat="1" x14ac:dyDescent="0.2">
      <c r="D205" s="15"/>
    </row>
    <row r="206" spans="4:4" s="3" customFormat="1" x14ac:dyDescent="0.2">
      <c r="D206" s="15"/>
    </row>
    <row r="207" spans="4:4" s="3" customFormat="1" x14ac:dyDescent="0.2">
      <c r="D207" s="15"/>
    </row>
    <row r="208" spans="4:4" s="3" customFormat="1" x14ac:dyDescent="0.2">
      <c r="D208" s="15"/>
    </row>
    <row r="209" spans="4:4" s="3" customFormat="1" x14ac:dyDescent="0.2">
      <c r="D209" s="15"/>
    </row>
    <row r="210" spans="4:4" s="3" customFormat="1" x14ac:dyDescent="0.2">
      <c r="D210" s="15"/>
    </row>
    <row r="211" spans="4:4" s="3" customFormat="1" x14ac:dyDescent="0.2">
      <c r="D211" s="15"/>
    </row>
    <row r="212" spans="4:4" s="3" customFormat="1" x14ac:dyDescent="0.2">
      <c r="D212" s="15"/>
    </row>
    <row r="213" spans="4:4" s="3" customFormat="1" x14ac:dyDescent="0.2">
      <c r="D213" s="15"/>
    </row>
    <row r="214" spans="4:4" s="3" customFormat="1" x14ac:dyDescent="0.2">
      <c r="D214" s="15"/>
    </row>
    <row r="215" spans="4:4" s="3" customFormat="1" x14ac:dyDescent="0.2">
      <c r="D215" s="15"/>
    </row>
    <row r="216" spans="4:4" s="3" customFormat="1" x14ac:dyDescent="0.2">
      <c r="D216" s="15"/>
    </row>
    <row r="217" spans="4:4" s="3" customFormat="1" x14ac:dyDescent="0.2">
      <c r="D217" s="15"/>
    </row>
    <row r="218" spans="4:4" s="3" customFormat="1" x14ac:dyDescent="0.2">
      <c r="D218" s="15"/>
    </row>
    <row r="219" spans="4:4" s="3" customFormat="1" x14ac:dyDescent="0.2">
      <c r="D219" s="15"/>
    </row>
    <row r="220" spans="4:4" s="3" customFormat="1" x14ac:dyDescent="0.2">
      <c r="D220" s="15"/>
    </row>
    <row r="221" spans="4:4" s="3" customFormat="1" x14ac:dyDescent="0.2">
      <c r="D221" s="15"/>
    </row>
    <row r="222" spans="4:4" s="3" customFormat="1" x14ac:dyDescent="0.2">
      <c r="D222" s="15"/>
    </row>
    <row r="223" spans="4:4" s="3" customFormat="1" x14ac:dyDescent="0.2">
      <c r="D223" s="15"/>
    </row>
    <row r="224" spans="4:4" s="3" customFormat="1" x14ac:dyDescent="0.2">
      <c r="D224" s="15"/>
    </row>
    <row r="225" spans="4:4" s="3" customFormat="1" x14ac:dyDescent="0.2">
      <c r="D225" s="15"/>
    </row>
    <row r="226" spans="4:4" s="3" customFormat="1" x14ac:dyDescent="0.2">
      <c r="D226" s="15"/>
    </row>
    <row r="227" spans="4:4" s="3" customFormat="1" x14ac:dyDescent="0.2">
      <c r="D227" s="15"/>
    </row>
    <row r="228" spans="4:4" s="3" customFormat="1" x14ac:dyDescent="0.2">
      <c r="D228" s="15"/>
    </row>
    <row r="229" spans="4:4" s="3" customFormat="1" x14ac:dyDescent="0.2">
      <c r="D229" s="15"/>
    </row>
    <row r="230" spans="4:4" s="3" customFormat="1" x14ac:dyDescent="0.2">
      <c r="D230" s="15"/>
    </row>
    <row r="231" spans="4:4" s="3" customFormat="1" x14ac:dyDescent="0.2">
      <c r="D231" s="15"/>
    </row>
    <row r="232" spans="4:4" s="3" customFormat="1" x14ac:dyDescent="0.2">
      <c r="D232" s="15"/>
    </row>
    <row r="233" spans="4:4" s="3" customFormat="1" x14ac:dyDescent="0.2">
      <c r="D233" s="15"/>
    </row>
    <row r="234" spans="4:4" s="3" customFormat="1" x14ac:dyDescent="0.2">
      <c r="D234" s="15"/>
    </row>
    <row r="235" spans="4:4" s="3" customFormat="1" x14ac:dyDescent="0.2">
      <c r="D235" s="15"/>
    </row>
    <row r="236" spans="4:4" s="3" customFormat="1" x14ac:dyDescent="0.2">
      <c r="D236" s="15"/>
    </row>
    <row r="237" spans="4:4" s="3" customFormat="1" x14ac:dyDescent="0.2">
      <c r="D237" s="15"/>
    </row>
    <row r="238" spans="4:4" s="3" customFormat="1" x14ac:dyDescent="0.2">
      <c r="D238" s="15"/>
    </row>
    <row r="239" spans="4:4" s="3" customFormat="1" x14ac:dyDescent="0.2">
      <c r="D239" s="15"/>
    </row>
    <row r="240" spans="4:4" s="3" customFormat="1" x14ac:dyDescent="0.2">
      <c r="D240" s="15"/>
    </row>
    <row r="241" spans="4:4" s="3" customFormat="1" x14ac:dyDescent="0.2">
      <c r="D241" s="15"/>
    </row>
    <row r="242" spans="4:4" s="3" customFormat="1" x14ac:dyDescent="0.2">
      <c r="D242" s="15"/>
    </row>
    <row r="243" spans="4:4" s="3" customFormat="1" x14ac:dyDescent="0.2">
      <c r="D243" s="15"/>
    </row>
    <row r="244" spans="4:4" s="3" customFormat="1" x14ac:dyDescent="0.2">
      <c r="D244" s="15"/>
    </row>
    <row r="245" spans="4:4" s="3" customFormat="1" x14ac:dyDescent="0.2">
      <c r="D245" s="15"/>
    </row>
    <row r="246" spans="4:4" s="3" customFormat="1" x14ac:dyDescent="0.2">
      <c r="D246" s="15"/>
    </row>
    <row r="247" spans="4:4" s="3" customFormat="1" x14ac:dyDescent="0.2">
      <c r="D247" s="15"/>
    </row>
    <row r="248" spans="4:4" s="3" customFormat="1" x14ac:dyDescent="0.2">
      <c r="D248" s="15"/>
    </row>
    <row r="249" spans="4:4" s="3" customFormat="1" x14ac:dyDescent="0.2">
      <c r="D249" s="15"/>
    </row>
    <row r="250" spans="4:4" s="3" customFormat="1" x14ac:dyDescent="0.2">
      <c r="D250" s="15"/>
    </row>
    <row r="251" spans="4:4" s="3" customFormat="1" x14ac:dyDescent="0.2">
      <c r="D251" s="15"/>
    </row>
    <row r="252" spans="4:4" s="3" customFormat="1" x14ac:dyDescent="0.2">
      <c r="D252" s="15"/>
    </row>
    <row r="253" spans="4:4" s="3" customFormat="1" x14ac:dyDescent="0.2">
      <c r="D253" s="15"/>
    </row>
  </sheetData>
  <mergeCells count="25">
    <mergeCell ref="A1:E2"/>
    <mergeCell ref="A16:E16"/>
    <mergeCell ref="A10:E10"/>
    <mergeCell ref="A11:E11"/>
    <mergeCell ref="A13:E13"/>
    <mergeCell ref="A14:E14"/>
    <mergeCell ref="A8:E8"/>
    <mergeCell ref="A12:E12"/>
    <mergeCell ref="A15:E15"/>
    <mergeCell ref="A3:J4"/>
    <mergeCell ref="A5:J5"/>
    <mergeCell ref="A6:J6"/>
    <mergeCell ref="A9:E9"/>
    <mergeCell ref="A21:E21"/>
    <mergeCell ref="A27:E27"/>
    <mergeCell ref="A17:E17"/>
    <mergeCell ref="A19:E19"/>
    <mergeCell ref="A28:E28"/>
    <mergeCell ref="A22:E22"/>
    <mergeCell ref="A26:E26"/>
    <mergeCell ref="A24:E24"/>
    <mergeCell ref="A25:E25"/>
    <mergeCell ref="A20:E20"/>
    <mergeCell ref="A23:E23"/>
    <mergeCell ref="A18:J18"/>
  </mergeCells>
  <phoneticPr fontId="0" type="noConversion"/>
  <printOptions horizontalCentered="1"/>
  <pageMargins left="0.19685039370078741" right="0.19685039370078741" top="0.62992125984251968" bottom="0.39370078740157483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5"/>
  <sheetViews>
    <sheetView topLeftCell="A10" zoomScaleNormal="100" workbookViewId="0">
      <selection activeCell="E38" sqref="E38"/>
    </sheetView>
  </sheetViews>
  <sheetFormatPr defaultColWidth="11.42578125" defaultRowHeight="12.75" x14ac:dyDescent="0.2"/>
  <cols>
    <col min="1" max="2" width="4.28515625" style="59" customWidth="1"/>
    <col min="3" max="3" width="6.28515625" style="59" customWidth="1"/>
    <col min="4" max="4" width="5.5703125" style="67" customWidth="1"/>
    <col min="5" max="5" width="53.28515625" customWidth="1"/>
    <col min="6" max="6" width="15.42578125" customWidth="1"/>
    <col min="7" max="7" width="13.140625" style="217" customWidth="1"/>
    <col min="8" max="8" width="14.85546875" style="217" customWidth="1"/>
    <col min="9" max="9" width="9.5703125" style="217" customWidth="1"/>
    <col min="10" max="10" width="9.42578125" customWidth="1"/>
    <col min="13" max="13" width="12.85546875" bestFit="1" customWidth="1"/>
  </cols>
  <sheetData>
    <row r="1" spans="1:14" s="3" customFormat="1" ht="30" customHeight="1" x14ac:dyDescent="0.2">
      <c r="A1" s="292" t="s">
        <v>4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4" s="3" customFormat="1" ht="25.5" customHeight="1" x14ac:dyDescent="0.2">
      <c r="A2" s="295" t="s">
        <v>132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4" s="3" customFormat="1" ht="32.25" customHeight="1" x14ac:dyDescent="0.2">
      <c r="A3" s="50" t="s">
        <v>147</v>
      </c>
      <c r="B3" s="50" t="s">
        <v>148</v>
      </c>
      <c r="C3" s="50" t="s">
        <v>149</v>
      </c>
      <c r="D3" s="50" t="s">
        <v>150</v>
      </c>
      <c r="E3" s="44" t="s">
        <v>146</v>
      </c>
      <c r="F3" s="278" t="s">
        <v>235</v>
      </c>
      <c r="G3" s="241" t="s">
        <v>233</v>
      </c>
      <c r="H3" s="241" t="s">
        <v>237</v>
      </c>
      <c r="I3" s="242" t="s">
        <v>223</v>
      </c>
      <c r="J3" s="242" t="s">
        <v>223</v>
      </c>
    </row>
    <row r="4" spans="1:14" s="3" customFormat="1" ht="15" customHeight="1" x14ac:dyDescent="0.2">
      <c r="A4" s="279">
        <v>1</v>
      </c>
      <c r="B4" s="280"/>
      <c r="C4" s="280"/>
      <c r="D4" s="280"/>
      <c r="E4" s="281"/>
      <c r="F4" s="272">
        <v>2</v>
      </c>
      <c r="G4" s="241">
        <v>3</v>
      </c>
      <c r="H4" s="241">
        <v>4</v>
      </c>
      <c r="I4" s="241" t="s">
        <v>236</v>
      </c>
      <c r="J4" s="242" t="s">
        <v>239</v>
      </c>
    </row>
    <row r="5" spans="1:14" s="3" customFormat="1" ht="21.6" customHeight="1" x14ac:dyDescent="0.2">
      <c r="A5" s="27">
        <v>6</v>
      </c>
      <c r="B5" s="51"/>
      <c r="C5" s="51"/>
      <c r="D5" s="51"/>
      <c r="E5" s="10" t="s">
        <v>30</v>
      </c>
      <c r="F5" s="261">
        <f>F6+F15+F23+F28+F32</f>
        <v>2387744926.1900001</v>
      </c>
      <c r="G5" s="68">
        <f>G6+G15+G23+G28+G32</f>
        <v>2778994600</v>
      </c>
      <c r="H5" s="261">
        <f>H6+H15+H23+H28+H32</f>
        <v>2574443490.5100002</v>
      </c>
      <c r="I5" s="69">
        <f>H5/F5*100</f>
        <v>107.81903302451595</v>
      </c>
      <c r="J5" s="69">
        <f t="shared" ref="J5:J33" si="0">H5/G5*100</f>
        <v>92.639384420178445</v>
      </c>
      <c r="L5" s="4"/>
      <c r="M5" s="4"/>
      <c r="N5" s="4"/>
    </row>
    <row r="6" spans="1:14" s="30" customFormat="1" ht="15" customHeight="1" x14ac:dyDescent="0.2">
      <c r="A6" s="38"/>
      <c r="B6" s="45">
        <v>63</v>
      </c>
      <c r="C6" s="45"/>
      <c r="D6" s="45"/>
      <c r="E6" s="45" t="s">
        <v>121</v>
      </c>
      <c r="F6" s="262">
        <f>F7+F9+F12</f>
        <v>269069492.48000002</v>
      </c>
      <c r="G6" s="229">
        <f>G7+G9+G12</f>
        <v>65422230</v>
      </c>
      <c r="H6" s="262">
        <f>H7+H9+H12</f>
        <v>75141458.859999999</v>
      </c>
      <c r="I6" s="69">
        <f t="shared" ref="I6:I34" si="1">H6/F6*100</f>
        <v>27.926413421092427</v>
      </c>
      <c r="J6" s="69">
        <f t="shared" si="0"/>
        <v>114.85615647769878</v>
      </c>
      <c r="L6" s="228"/>
      <c r="M6" s="228"/>
      <c r="N6" s="228"/>
    </row>
    <row r="7" spans="1:14" s="30" customFormat="1" ht="13.15" customHeight="1" x14ac:dyDescent="0.2">
      <c r="A7" s="38"/>
      <c r="B7" s="45"/>
      <c r="C7" s="45">
        <v>632</v>
      </c>
      <c r="D7" s="45"/>
      <c r="E7" s="45" t="s">
        <v>112</v>
      </c>
      <c r="F7" s="262">
        <f>F8</f>
        <v>164664.23000000001</v>
      </c>
      <c r="G7" s="229">
        <f>G8</f>
        <v>14900</v>
      </c>
      <c r="H7" s="262">
        <f>H8</f>
        <v>37690.33</v>
      </c>
      <c r="I7" s="69">
        <f t="shared" si="1"/>
        <v>22.889203077073873</v>
      </c>
      <c r="J7" s="69">
        <f t="shared" si="0"/>
        <v>252.95523489932887</v>
      </c>
    </row>
    <row r="8" spans="1:14" s="30" customFormat="1" ht="14.25" customHeight="1" x14ac:dyDescent="0.2">
      <c r="A8" s="38"/>
      <c r="B8" s="45"/>
      <c r="C8" s="45"/>
      <c r="D8" s="73">
        <v>6321</v>
      </c>
      <c r="E8" s="73" t="s">
        <v>113</v>
      </c>
      <c r="F8" s="263">
        <v>164664.23000000001</v>
      </c>
      <c r="G8" s="230">
        <v>14900</v>
      </c>
      <c r="H8" s="263">
        <v>37690.33</v>
      </c>
      <c r="I8" s="231">
        <f t="shared" si="1"/>
        <v>22.889203077073873</v>
      </c>
      <c r="J8" s="231">
        <f t="shared" si="0"/>
        <v>252.95523489932887</v>
      </c>
    </row>
    <row r="9" spans="1:14" s="30" customFormat="1" ht="25.5" customHeight="1" x14ac:dyDescent="0.2">
      <c r="A9" s="38"/>
      <c r="B9" s="45"/>
      <c r="C9" s="45">
        <v>633</v>
      </c>
      <c r="D9" s="45"/>
      <c r="E9" s="45" t="s">
        <v>241</v>
      </c>
      <c r="F9" s="262">
        <f>F10+F11</f>
        <v>40648442.600000001</v>
      </c>
      <c r="G9" s="229">
        <f t="shared" ref="G9:H9" si="2">G10+G11</f>
        <v>10750000</v>
      </c>
      <c r="H9" s="262">
        <f t="shared" si="2"/>
        <v>8098253.8200000003</v>
      </c>
      <c r="I9" s="70">
        <f t="shared" si="1"/>
        <v>19.92266690188027</v>
      </c>
      <c r="J9" s="70">
        <f t="shared" si="0"/>
        <v>75.332593674418604</v>
      </c>
    </row>
    <row r="10" spans="1:14" s="37" customFormat="1" ht="25.5" x14ac:dyDescent="0.2">
      <c r="A10" s="36"/>
      <c r="B10" s="73"/>
      <c r="C10" s="73"/>
      <c r="D10" s="73">
        <v>6331</v>
      </c>
      <c r="E10" s="73" t="s">
        <v>242</v>
      </c>
      <c r="F10" s="263">
        <v>4759126.8600000003</v>
      </c>
      <c r="G10" s="230">
        <v>10750000</v>
      </c>
      <c r="H10" s="263">
        <v>8098253.8200000003</v>
      </c>
      <c r="I10" s="231">
        <f t="shared" si="1"/>
        <v>170.16259617000418</v>
      </c>
      <c r="J10" s="231">
        <f>H10/G10*100</f>
        <v>75.332593674418604</v>
      </c>
    </row>
    <row r="11" spans="1:14" s="37" customFormat="1" ht="25.5" x14ac:dyDescent="0.2">
      <c r="A11" s="36"/>
      <c r="B11" s="73"/>
      <c r="C11" s="73"/>
      <c r="D11" s="73">
        <v>6332</v>
      </c>
      <c r="E11" s="73" t="s">
        <v>243</v>
      </c>
      <c r="F11" s="263">
        <v>35889315.740000002</v>
      </c>
      <c r="G11" s="230">
        <v>0</v>
      </c>
      <c r="H11" s="263">
        <v>0</v>
      </c>
      <c r="I11" s="231">
        <f t="shared" ref="I11" si="3">H11/F11*100</f>
        <v>0</v>
      </c>
      <c r="J11" s="231" t="s">
        <v>116</v>
      </c>
    </row>
    <row r="12" spans="1:14" s="30" customFormat="1" ht="13.15" customHeight="1" x14ac:dyDescent="0.2">
      <c r="A12" s="38"/>
      <c r="B12" s="45"/>
      <c r="C12" s="45">
        <v>638</v>
      </c>
      <c r="D12" s="45"/>
      <c r="E12" s="45" t="s">
        <v>161</v>
      </c>
      <c r="F12" s="264">
        <f t="shared" ref="F12:H12" si="4">F13+F14</f>
        <v>228256385.65000001</v>
      </c>
      <c r="G12" s="72">
        <f t="shared" ref="G12" si="5">G13+G14</f>
        <v>54657330</v>
      </c>
      <c r="H12" s="264">
        <f t="shared" si="4"/>
        <v>67005514.710000001</v>
      </c>
      <c r="I12" s="70">
        <f t="shared" si="1"/>
        <v>29.355373572217957</v>
      </c>
      <c r="J12" s="70">
        <f t="shared" si="0"/>
        <v>122.59200131071167</v>
      </c>
    </row>
    <row r="13" spans="1:14" s="37" customFormat="1" ht="12.75" customHeight="1" x14ac:dyDescent="0.2">
      <c r="A13" s="36"/>
      <c r="B13" s="73"/>
      <c r="C13" s="73"/>
      <c r="D13" s="73">
        <v>6381</v>
      </c>
      <c r="E13" s="73" t="s">
        <v>162</v>
      </c>
      <c r="F13" s="265">
        <v>18969914.5</v>
      </c>
      <c r="G13" s="71">
        <v>21789700</v>
      </c>
      <c r="H13" s="265">
        <v>34973753.960000001</v>
      </c>
      <c r="I13" s="231">
        <f t="shared" si="1"/>
        <v>184.36432046122295</v>
      </c>
      <c r="J13" s="231">
        <f t="shared" si="0"/>
        <v>160.50589939283239</v>
      </c>
    </row>
    <row r="14" spans="1:14" s="37" customFormat="1" ht="13.5" customHeight="1" x14ac:dyDescent="0.2">
      <c r="A14" s="36"/>
      <c r="B14" s="73"/>
      <c r="C14" s="73"/>
      <c r="D14" s="73">
        <v>6382</v>
      </c>
      <c r="E14" s="73" t="s">
        <v>163</v>
      </c>
      <c r="F14" s="265">
        <v>209286471.15000001</v>
      </c>
      <c r="G14" s="71">
        <v>32867630</v>
      </c>
      <c r="H14" s="265">
        <v>32031760.75</v>
      </c>
      <c r="I14" s="231">
        <f t="shared" si="1"/>
        <v>15.305222824002879</v>
      </c>
      <c r="J14" s="231">
        <f t="shared" si="0"/>
        <v>97.456861812062513</v>
      </c>
    </row>
    <row r="15" spans="1:14" s="3" customFormat="1" ht="13.5" customHeight="1" x14ac:dyDescent="0.2">
      <c r="A15" s="52"/>
      <c r="B15" s="45">
        <v>64</v>
      </c>
      <c r="C15" s="116"/>
      <c r="D15" s="116"/>
      <c r="E15" s="117" t="s">
        <v>31</v>
      </c>
      <c r="F15" s="262">
        <f>F16+F21</f>
        <v>4604594.71</v>
      </c>
      <c r="G15" s="229">
        <f>G16+G21</f>
        <v>5445370</v>
      </c>
      <c r="H15" s="262">
        <f>H16+H21</f>
        <v>2335814.83</v>
      </c>
      <c r="I15" s="70">
        <f t="shared" si="1"/>
        <v>50.727913684286023</v>
      </c>
      <c r="J15" s="70">
        <f t="shared" si="0"/>
        <v>42.895429144392395</v>
      </c>
    </row>
    <row r="16" spans="1:14" s="3" customFormat="1" ht="13.5" customHeight="1" x14ac:dyDescent="0.2">
      <c r="A16" s="52"/>
      <c r="B16" s="116"/>
      <c r="C16" s="45">
        <v>641</v>
      </c>
      <c r="D16" s="116"/>
      <c r="E16" s="117" t="s">
        <v>32</v>
      </c>
      <c r="F16" s="264">
        <f>SUM(F17:F20)</f>
        <v>4604594.71</v>
      </c>
      <c r="G16" s="72">
        <f>SUM(G17:G20)</f>
        <v>5440370</v>
      </c>
      <c r="H16" s="264">
        <f>SUM(H17:H20)</f>
        <v>2335814.83</v>
      </c>
      <c r="I16" s="70">
        <f t="shared" si="1"/>
        <v>50.727913684286023</v>
      </c>
      <c r="J16" s="70">
        <f t="shared" si="0"/>
        <v>42.934852408935427</v>
      </c>
    </row>
    <row r="17" spans="1:10" s="33" customFormat="1" ht="13.5" customHeight="1" x14ac:dyDescent="0.2">
      <c r="A17" s="53"/>
      <c r="B17" s="118"/>
      <c r="C17" s="118"/>
      <c r="D17" s="118">
        <v>6413</v>
      </c>
      <c r="E17" s="119" t="s">
        <v>33</v>
      </c>
      <c r="F17" s="265">
        <v>577605.57999999996</v>
      </c>
      <c r="G17" s="71">
        <v>1000000</v>
      </c>
      <c r="H17" s="265">
        <v>61682.46</v>
      </c>
      <c r="I17" s="231">
        <f t="shared" si="1"/>
        <v>10.678993094214913</v>
      </c>
      <c r="J17" s="231">
        <f t="shared" si="0"/>
        <v>6.1682459999999999</v>
      </c>
    </row>
    <row r="18" spans="1:10" s="33" customFormat="1" ht="13.5" customHeight="1" x14ac:dyDescent="0.2">
      <c r="A18" s="53"/>
      <c r="B18" s="118"/>
      <c r="C18" s="118"/>
      <c r="D18" s="118">
        <v>6414</v>
      </c>
      <c r="E18" s="119" t="s">
        <v>34</v>
      </c>
      <c r="F18" s="265">
        <v>3410026.28</v>
      </c>
      <c r="G18" s="71">
        <v>3340370</v>
      </c>
      <c r="H18" s="265">
        <v>2169672.5699999998</v>
      </c>
      <c r="I18" s="231">
        <f t="shared" si="1"/>
        <v>63.626271232138421</v>
      </c>
      <c r="J18" s="231">
        <f t="shared" si="0"/>
        <v>64.953061187832489</v>
      </c>
    </row>
    <row r="19" spans="1:10" s="35" customFormat="1" ht="25.5" x14ac:dyDescent="0.2">
      <c r="A19" s="54"/>
      <c r="B19" s="74"/>
      <c r="C19" s="74"/>
      <c r="D19" s="74">
        <v>6415</v>
      </c>
      <c r="E19" s="101" t="s">
        <v>166</v>
      </c>
      <c r="F19" s="265">
        <v>31.23</v>
      </c>
      <c r="G19" s="71">
        <v>100000</v>
      </c>
      <c r="H19" s="265">
        <v>3.06</v>
      </c>
      <c r="I19" s="231">
        <f t="shared" si="1"/>
        <v>9.7982708933717575</v>
      </c>
      <c r="J19" s="231">
        <f t="shared" si="0"/>
        <v>3.0599999999999998E-3</v>
      </c>
    </row>
    <row r="20" spans="1:10" s="35" customFormat="1" ht="14.25" customHeight="1" x14ac:dyDescent="0.2">
      <c r="A20" s="54"/>
      <c r="B20" s="74"/>
      <c r="C20" s="74"/>
      <c r="D20" s="74">
        <v>6419</v>
      </c>
      <c r="E20" s="101" t="s">
        <v>117</v>
      </c>
      <c r="F20" s="265">
        <v>616931.62</v>
      </c>
      <c r="G20" s="71">
        <v>1000000</v>
      </c>
      <c r="H20" s="265">
        <v>104456.74</v>
      </c>
      <c r="I20" s="231">
        <f t="shared" si="1"/>
        <v>16.93165605614444</v>
      </c>
      <c r="J20" s="231">
        <f t="shared" si="0"/>
        <v>10.445674</v>
      </c>
    </row>
    <row r="21" spans="1:10" s="35" customFormat="1" x14ac:dyDescent="0.2">
      <c r="A21" s="54"/>
      <c r="B21" s="74"/>
      <c r="C21" s="120">
        <v>643</v>
      </c>
      <c r="D21" s="74"/>
      <c r="E21" s="100" t="s">
        <v>154</v>
      </c>
      <c r="F21" s="264">
        <f>F22</f>
        <v>0</v>
      </c>
      <c r="G21" s="72">
        <f>G22</f>
        <v>5000</v>
      </c>
      <c r="H21" s="264">
        <f>H22</f>
        <v>0</v>
      </c>
      <c r="I21" s="70" t="s">
        <v>116</v>
      </c>
      <c r="J21" s="70">
        <f t="shared" si="0"/>
        <v>0</v>
      </c>
    </row>
    <row r="22" spans="1:10" s="35" customFormat="1" ht="25.5" x14ac:dyDescent="0.2">
      <c r="A22" s="54"/>
      <c r="B22" s="74"/>
      <c r="C22" s="74"/>
      <c r="D22" s="74">
        <v>6436</v>
      </c>
      <c r="E22" s="101" t="s">
        <v>155</v>
      </c>
      <c r="F22" s="265">
        <v>0</v>
      </c>
      <c r="G22" s="71">
        <v>5000</v>
      </c>
      <c r="H22" s="265">
        <v>0</v>
      </c>
      <c r="I22" s="231" t="s">
        <v>116</v>
      </c>
      <c r="J22" s="231">
        <f t="shared" si="0"/>
        <v>0</v>
      </c>
    </row>
    <row r="23" spans="1:10" s="3" customFormat="1" ht="27" customHeight="1" x14ac:dyDescent="0.2">
      <c r="A23" s="52"/>
      <c r="B23" s="45">
        <v>65</v>
      </c>
      <c r="C23" s="116"/>
      <c r="D23" s="116"/>
      <c r="E23" s="117" t="s">
        <v>93</v>
      </c>
      <c r="F23" s="264">
        <f>F24+F26</f>
        <v>2108828161.5900002</v>
      </c>
      <c r="G23" s="72">
        <f>G24+G26</f>
        <v>2705926000</v>
      </c>
      <c r="H23" s="264">
        <f>H24+H26</f>
        <v>2496563847.6300001</v>
      </c>
      <c r="I23" s="70">
        <f t="shared" si="1"/>
        <v>118.38631013669969</v>
      </c>
      <c r="J23" s="70">
        <f t="shared" si="0"/>
        <v>92.262827868537428</v>
      </c>
    </row>
    <row r="24" spans="1:10" s="3" customFormat="1" ht="13.5" customHeight="1" x14ac:dyDescent="0.2">
      <c r="A24" s="52"/>
      <c r="B24" s="116"/>
      <c r="C24" s="45">
        <v>651</v>
      </c>
      <c r="D24" s="116"/>
      <c r="E24" s="117" t="s">
        <v>94</v>
      </c>
      <c r="F24" s="264">
        <f t="shared" ref="F24:H24" si="6">F25</f>
        <v>1269258122.1800001</v>
      </c>
      <c r="G24" s="72">
        <f t="shared" si="6"/>
        <v>1268826000</v>
      </c>
      <c r="H24" s="264">
        <f t="shared" si="6"/>
        <v>1433682947.51</v>
      </c>
      <c r="I24" s="70">
        <f t="shared" si="1"/>
        <v>112.95440402993788</v>
      </c>
      <c r="J24" s="70">
        <f t="shared" si="0"/>
        <v>112.99287274299235</v>
      </c>
    </row>
    <row r="25" spans="1:10" s="41" customFormat="1" ht="13.5" customHeight="1" x14ac:dyDescent="0.2">
      <c r="A25" s="55"/>
      <c r="B25" s="55"/>
      <c r="C25" s="55"/>
      <c r="D25" s="118">
        <v>6514</v>
      </c>
      <c r="E25" s="121" t="s">
        <v>95</v>
      </c>
      <c r="F25" s="253">
        <v>1269258122.1800001</v>
      </c>
      <c r="G25" s="95">
        <v>1268826000</v>
      </c>
      <c r="H25" s="253">
        <v>1433682947.51</v>
      </c>
      <c r="I25" s="231">
        <f t="shared" si="1"/>
        <v>112.95440402993788</v>
      </c>
      <c r="J25" s="231">
        <f t="shared" si="0"/>
        <v>112.99287274299235</v>
      </c>
    </row>
    <row r="26" spans="1:10" s="3" customFormat="1" ht="13.5" customHeight="1" x14ac:dyDescent="0.2">
      <c r="A26" s="52"/>
      <c r="B26" s="116"/>
      <c r="C26" s="45">
        <v>652</v>
      </c>
      <c r="D26" s="116"/>
      <c r="E26" s="99" t="s">
        <v>74</v>
      </c>
      <c r="F26" s="264">
        <f t="shared" ref="F26:H26" si="7">F27</f>
        <v>839570039.40999997</v>
      </c>
      <c r="G26" s="72">
        <f t="shared" si="7"/>
        <v>1437100000</v>
      </c>
      <c r="H26" s="264">
        <f t="shared" si="7"/>
        <v>1062880900.12</v>
      </c>
      <c r="I26" s="70">
        <f t="shared" si="1"/>
        <v>126.59824079321955</v>
      </c>
      <c r="J26" s="70">
        <f t="shared" si="0"/>
        <v>73.960121085519447</v>
      </c>
    </row>
    <row r="27" spans="1:10" s="32" customFormat="1" ht="12.75" customHeight="1" x14ac:dyDescent="0.2">
      <c r="A27" s="56"/>
      <c r="B27" s="122"/>
      <c r="C27" s="123"/>
      <c r="D27" s="118">
        <v>6526</v>
      </c>
      <c r="E27" s="119" t="s">
        <v>36</v>
      </c>
      <c r="F27" s="265">
        <v>839570039.40999997</v>
      </c>
      <c r="G27" s="71">
        <v>1437100000</v>
      </c>
      <c r="H27" s="265">
        <v>1062880900.12</v>
      </c>
      <c r="I27" s="231">
        <f t="shared" si="1"/>
        <v>126.59824079321955</v>
      </c>
      <c r="J27" s="231">
        <f t="shared" si="0"/>
        <v>73.960121085519447</v>
      </c>
    </row>
    <row r="28" spans="1:10" s="34" customFormat="1" ht="25.5" x14ac:dyDescent="0.2">
      <c r="A28" s="57"/>
      <c r="B28" s="120">
        <v>66</v>
      </c>
      <c r="C28" s="120"/>
      <c r="D28" s="120"/>
      <c r="E28" s="100" t="s">
        <v>244</v>
      </c>
      <c r="F28" s="264">
        <f t="shared" ref="F28:H28" si="8">F29</f>
        <v>92760</v>
      </c>
      <c r="G28" s="72">
        <f t="shared" si="8"/>
        <v>201000</v>
      </c>
      <c r="H28" s="264">
        <f t="shared" si="8"/>
        <v>80520</v>
      </c>
      <c r="I28" s="70">
        <f t="shared" si="1"/>
        <v>86.804657179818889</v>
      </c>
      <c r="J28" s="70">
        <f t="shared" si="0"/>
        <v>40.059701492537314</v>
      </c>
    </row>
    <row r="29" spans="1:10" s="34" customFormat="1" ht="12.75" customHeight="1" x14ac:dyDescent="0.2">
      <c r="A29" s="57"/>
      <c r="B29" s="120"/>
      <c r="C29" s="120">
        <v>661</v>
      </c>
      <c r="D29" s="120"/>
      <c r="E29" s="100" t="s">
        <v>97</v>
      </c>
      <c r="F29" s="264">
        <f t="shared" ref="F29:H29" si="9">F30+F31</f>
        <v>92760</v>
      </c>
      <c r="G29" s="72">
        <f t="shared" ref="G29" si="10">G30+G31</f>
        <v>201000</v>
      </c>
      <c r="H29" s="264">
        <f t="shared" si="9"/>
        <v>80520</v>
      </c>
      <c r="I29" s="70">
        <f t="shared" si="1"/>
        <v>86.804657179818889</v>
      </c>
      <c r="J29" s="70">
        <f t="shared" si="0"/>
        <v>40.059701492537314</v>
      </c>
    </row>
    <row r="30" spans="1:10" s="34" customFormat="1" ht="12.75" customHeight="1" x14ac:dyDescent="0.2">
      <c r="A30" s="57"/>
      <c r="B30" s="120"/>
      <c r="C30" s="120"/>
      <c r="D30" s="74">
        <v>6614</v>
      </c>
      <c r="E30" s="101" t="s">
        <v>167</v>
      </c>
      <c r="F30" s="265">
        <v>0</v>
      </c>
      <c r="G30" s="71">
        <v>1000</v>
      </c>
      <c r="H30" s="265">
        <v>0</v>
      </c>
      <c r="I30" s="231" t="s">
        <v>116</v>
      </c>
      <c r="J30" s="231">
        <f t="shared" si="0"/>
        <v>0</v>
      </c>
    </row>
    <row r="31" spans="1:10" s="35" customFormat="1" ht="12.75" customHeight="1" x14ac:dyDescent="0.2">
      <c r="A31" s="54"/>
      <c r="B31" s="74"/>
      <c r="C31" s="74"/>
      <c r="D31" s="74">
        <v>6615</v>
      </c>
      <c r="E31" s="101" t="s">
        <v>98</v>
      </c>
      <c r="F31" s="265">
        <v>92760</v>
      </c>
      <c r="G31" s="71">
        <v>200000</v>
      </c>
      <c r="H31" s="265">
        <v>80520</v>
      </c>
      <c r="I31" s="231">
        <f t="shared" si="1"/>
        <v>86.804657179818889</v>
      </c>
      <c r="J31" s="231">
        <f t="shared" si="0"/>
        <v>40.26</v>
      </c>
    </row>
    <row r="32" spans="1:10" s="32" customFormat="1" ht="12.75" customHeight="1" x14ac:dyDescent="0.2">
      <c r="A32" s="56"/>
      <c r="B32" s="120">
        <v>68</v>
      </c>
      <c r="C32" s="120"/>
      <c r="D32" s="120"/>
      <c r="E32" s="100" t="s">
        <v>108</v>
      </c>
      <c r="F32" s="264">
        <f t="shared" ref="F32:H33" si="11">F33</f>
        <v>5149917.41</v>
      </c>
      <c r="G32" s="72">
        <f t="shared" si="11"/>
        <v>2000000</v>
      </c>
      <c r="H32" s="264">
        <f t="shared" si="11"/>
        <v>321849.19</v>
      </c>
      <c r="I32" s="70">
        <f t="shared" si="1"/>
        <v>6.2495990591041339</v>
      </c>
      <c r="J32" s="70">
        <f t="shared" si="0"/>
        <v>16.0924595</v>
      </c>
    </row>
    <row r="33" spans="1:10" s="3" customFormat="1" ht="13.5" customHeight="1" x14ac:dyDescent="0.2">
      <c r="A33" s="52"/>
      <c r="B33" s="116"/>
      <c r="C33" s="120">
        <v>683</v>
      </c>
      <c r="D33" s="120"/>
      <c r="E33" s="100" t="s">
        <v>109</v>
      </c>
      <c r="F33" s="264">
        <f t="shared" si="11"/>
        <v>5149917.41</v>
      </c>
      <c r="G33" s="72">
        <f t="shared" si="11"/>
        <v>2000000</v>
      </c>
      <c r="H33" s="264">
        <f t="shared" si="11"/>
        <v>321849.19</v>
      </c>
      <c r="I33" s="70">
        <f t="shared" si="1"/>
        <v>6.2495990591041339</v>
      </c>
      <c r="J33" s="70">
        <f t="shared" si="0"/>
        <v>16.0924595</v>
      </c>
    </row>
    <row r="34" spans="1:10" s="3" customFormat="1" ht="13.5" customHeight="1" x14ac:dyDescent="0.2">
      <c r="A34" s="52"/>
      <c r="B34" s="116"/>
      <c r="C34" s="74"/>
      <c r="D34" s="74">
        <v>6831</v>
      </c>
      <c r="E34" s="101" t="s">
        <v>109</v>
      </c>
      <c r="F34" s="265">
        <v>5149917.41</v>
      </c>
      <c r="G34" s="71">
        <v>2000000</v>
      </c>
      <c r="H34" s="265">
        <v>321849.19</v>
      </c>
      <c r="I34" s="231">
        <f t="shared" si="1"/>
        <v>6.2495990591041339</v>
      </c>
      <c r="J34" s="231">
        <f>H34/G34*100</f>
        <v>16.0924595</v>
      </c>
    </row>
    <row r="35" spans="1:10" s="3" customFormat="1" ht="13.5" customHeight="1" x14ac:dyDescent="0.2">
      <c r="A35" s="52"/>
      <c r="B35" s="52"/>
      <c r="C35" s="52"/>
      <c r="D35" s="52"/>
      <c r="E35" s="28"/>
      <c r="F35" s="4"/>
      <c r="G35" s="4"/>
      <c r="H35" s="4"/>
      <c r="I35" s="231"/>
      <c r="J35" s="231"/>
    </row>
    <row r="36" spans="1:10" s="3" customFormat="1" ht="18" customHeight="1" x14ac:dyDescent="0.2">
      <c r="A36" s="38">
        <v>7</v>
      </c>
      <c r="B36" s="52"/>
      <c r="C36" s="10"/>
      <c r="D36" s="52"/>
      <c r="E36" s="10" t="s">
        <v>232</v>
      </c>
      <c r="F36" s="261">
        <f t="shared" ref="F36:H37" si="12">F37</f>
        <v>0</v>
      </c>
      <c r="G36" s="261">
        <f t="shared" si="12"/>
        <v>103000</v>
      </c>
      <c r="H36" s="261">
        <f t="shared" si="12"/>
        <v>102877.07</v>
      </c>
      <c r="I36" s="70" t="s">
        <v>116</v>
      </c>
      <c r="J36" s="70">
        <f t="shared" ref="J36:J41" si="13">H36/G36*100</f>
        <v>99.880650485436888</v>
      </c>
    </row>
    <row r="37" spans="1:10" s="3" customFormat="1" x14ac:dyDescent="0.2">
      <c r="A37" s="52"/>
      <c r="B37" s="45">
        <v>72</v>
      </c>
      <c r="E37" s="100" t="s">
        <v>230</v>
      </c>
      <c r="F37" s="264">
        <f t="shared" si="12"/>
        <v>0</v>
      </c>
      <c r="G37" s="264">
        <f t="shared" si="12"/>
        <v>103000</v>
      </c>
      <c r="H37" s="264">
        <f t="shared" si="12"/>
        <v>102877.07</v>
      </c>
      <c r="I37" s="70" t="s">
        <v>116</v>
      </c>
      <c r="J37" s="70">
        <f t="shared" si="13"/>
        <v>99.880650485436888</v>
      </c>
    </row>
    <row r="38" spans="1:10" s="3" customFormat="1" x14ac:dyDescent="0.2">
      <c r="A38" s="52"/>
      <c r="B38" s="52"/>
      <c r="C38" s="45">
        <v>722</v>
      </c>
      <c r="D38" s="45"/>
      <c r="E38" s="100" t="s">
        <v>231</v>
      </c>
      <c r="F38" s="264">
        <f>F39+F40+F41</f>
        <v>0</v>
      </c>
      <c r="G38" s="264">
        <f>G39+G40+G41</f>
        <v>103000</v>
      </c>
      <c r="H38" s="264">
        <f>H39+H40+H41</f>
        <v>102877.07</v>
      </c>
      <c r="I38" s="70" t="s">
        <v>116</v>
      </c>
      <c r="J38" s="70">
        <f t="shared" si="13"/>
        <v>99.880650485436888</v>
      </c>
    </row>
    <row r="39" spans="1:10" s="3" customFormat="1" x14ac:dyDescent="0.2">
      <c r="A39" s="52"/>
      <c r="B39" s="52"/>
      <c r="C39" s="45"/>
      <c r="D39" s="74">
        <v>7221</v>
      </c>
      <c r="E39" s="101" t="s">
        <v>22</v>
      </c>
      <c r="F39" s="235">
        <v>0</v>
      </c>
      <c r="G39" s="235">
        <v>2000</v>
      </c>
      <c r="H39" s="235">
        <v>2671.66</v>
      </c>
      <c r="I39" s="231" t="s">
        <v>116</v>
      </c>
      <c r="J39" s="231">
        <f t="shared" si="13"/>
        <v>133.583</v>
      </c>
    </row>
    <row r="40" spans="1:10" s="3" customFormat="1" x14ac:dyDescent="0.2">
      <c r="A40" s="52"/>
      <c r="B40" s="52"/>
      <c r="C40" s="45"/>
      <c r="D40" s="74">
        <v>7222</v>
      </c>
      <c r="E40" s="101" t="s">
        <v>24</v>
      </c>
      <c r="F40" s="235">
        <v>0</v>
      </c>
      <c r="G40" s="235">
        <v>23000</v>
      </c>
      <c r="H40" s="235">
        <v>22305.41</v>
      </c>
      <c r="I40" s="231" t="s">
        <v>116</v>
      </c>
      <c r="J40" s="231">
        <f t="shared" si="13"/>
        <v>96.980043478260868</v>
      </c>
    </row>
    <row r="41" spans="1:10" s="3" customFormat="1" x14ac:dyDescent="0.2">
      <c r="A41" s="52"/>
      <c r="B41" s="52"/>
      <c r="C41" s="52"/>
      <c r="D41" s="74">
        <v>7227</v>
      </c>
      <c r="E41" s="101" t="s">
        <v>100</v>
      </c>
      <c r="F41" s="235">
        <v>0</v>
      </c>
      <c r="G41" s="235">
        <v>78000</v>
      </c>
      <c r="H41" s="235">
        <v>77900</v>
      </c>
      <c r="I41" s="231" t="s">
        <v>116</v>
      </c>
      <c r="J41" s="231">
        <f t="shared" si="13"/>
        <v>99.871794871794876</v>
      </c>
    </row>
    <row r="42" spans="1:10" s="3" customFormat="1" x14ac:dyDescent="0.2">
      <c r="A42" s="58"/>
      <c r="B42" s="59"/>
      <c r="C42" s="58"/>
      <c r="D42" s="14"/>
      <c r="E42" s="13"/>
      <c r="F42" s="13"/>
      <c r="G42" s="4"/>
      <c r="H42" s="4"/>
      <c r="I42" s="4"/>
    </row>
    <row r="43" spans="1:10" s="3" customFormat="1" x14ac:dyDescent="0.2">
      <c r="A43" s="58"/>
      <c r="B43" s="59"/>
      <c r="C43" s="58"/>
      <c r="D43" s="14"/>
      <c r="E43" s="7"/>
      <c r="F43" s="7"/>
      <c r="G43" s="4"/>
      <c r="H43" s="4"/>
      <c r="I43" s="4"/>
    </row>
    <row r="44" spans="1:10" s="3" customFormat="1" x14ac:dyDescent="0.2">
      <c r="A44" s="58"/>
      <c r="B44" s="59"/>
      <c r="C44" s="58"/>
      <c r="D44" s="14"/>
      <c r="E44" s="14"/>
      <c r="F44" s="14"/>
      <c r="G44" s="4"/>
      <c r="H44" s="4"/>
      <c r="I44" s="4"/>
    </row>
    <row r="45" spans="1:10" s="3" customFormat="1" hidden="1" x14ac:dyDescent="0.2">
      <c r="A45" s="59"/>
      <c r="B45" s="58"/>
      <c r="C45" s="59"/>
      <c r="D45" s="60"/>
      <c r="E45" s="9"/>
      <c r="F45" s="9"/>
      <c r="G45" s="4"/>
      <c r="H45" s="4"/>
      <c r="I45" s="4"/>
    </row>
    <row r="46" spans="1:10" s="3" customFormat="1" hidden="1" x14ac:dyDescent="0.2">
      <c r="A46" s="59"/>
      <c r="B46" s="59"/>
      <c r="C46" s="59"/>
      <c r="D46" s="60"/>
      <c r="E46" s="9"/>
      <c r="F46" s="9"/>
      <c r="G46" s="4"/>
      <c r="H46" s="4"/>
      <c r="I46" s="4"/>
    </row>
    <row r="47" spans="1:10" s="3" customFormat="1" x14ac:dyDescent="0.2">
      <c r="A47" s="59"/>
      <c r="B47" s="59"/>
      <c r="C47" s="59"/>
      <c r="D47" s="14"/>
      <c r="E47" s="14"/>
      <c r="F47" s="14"/>
      <c r="G47" s="4"/>
      <c r="H47" s="4"/>
      <c r="I47" s="4"/>
    </row>
    <row r="48" spans="1:10" s="3" customFormat="1" hidden="1" x14ac:dyDescent="0.2">
      <c r="A48" s="59"/>
      <c r="B48" s="59"/>
      <c r="C48" s="59"/>
      <c r="D48" s="60"/>
      <c r="E48" s="9"/>
      <c r="F48" s="9"/>
      <c r="G48" s="4"/>
      <c r="H48" s="4"/>
      <c r="I48" s="4"/>
    </row>
    <row r="49" spans="1:9" s="3" customFormat="1" x14ac:dyDescent="0.2">
      <c r="A49" s="59"/>
      <c r="B49" s="59"/>
      <c r="C49" s="58"/>
      <c r="D49" s="60"/>
      <c r="E49" s="7"/>
      <c r="F49" s="7"/>
      <c r="G49" s="4"/>
      <c r="H49" s="4"/>
      <c r="I49" s="4"/>
    </row>
    <row r="50" spans="1:9" s="3" customFormat="1" x14ac:dyDescent="0.2">
      <c r="A50" s="59"/>
      <c r="B50" s="59"/>
      <c r="C50" s="58"/>
      <c r="D50" s="60"/>
      <c r="E50" s="14"/>
      <c r="F50" s="14"/>
      <c r="G50" s="4"/>
      <c r="H50" s="4"/>
      <c r="I50" s="4"/>
    </row>
    <row r="51" spans="1:9" s="3" customFormat="1" hidden="1" x14ac:dyDescent="0.2">
      <c r="A51" s="59"/>
      <c r="B51" s="59"/>
      <c r="C51" s="59"/>
      <c r="D51" s="60"/>
      <c r="E51" s="9"/>
      <c r="F51" s="9"/>
      <c r="G51" s="4"/>
      <c r="H51" s="4"/>
      <c r="I51" s="4"/>
    </row>
    <row r="52" spans="1:9" s="3" customFormat="1" hidden="1" x14ac:dyDescent="0.2">
      <c r="A52" s="59"/>
      <c r="B52" s="59"/>
      <c r="C52" s="59"/>
      <c r="D52" s="60"/>
      <c r="E52" s="9"/>
      <c r="F52" s="9"/>
      <c r="G52" s="4"/>
      <c r="H52" s="4"/>
      <c r="I52" s="4"/>
    </row>
    <row r="53" spans="1:9" s="3" customFormat="1" x14ac:dyDescent="0.2">
      <c r="A53" s="59"/>
      <c r="B53" s="59"/>
      <c r="C53" s="59"/>
      <c r="D53" s="60"/>
      <c r="E53" s="14"/>
      <c r="F53" s="14"/>
      <c r="G53" s="4"/>
      <c r="H53" s="4"/>
      <c r="I53" s="4"/>
    </row>
    <row r="54" spans="1:9" s="3" customFormat="1" hidden="1" x14ac:dyDescent="0.2">
      <c r="A54" s="59"/>
      <c r="B54" s="59"/>
      <c r="C54" s="59"/>
      <c r="D54" s="60"/>
      <c r="E54" s="9"/>
      <c r="F54" s="9"/>
      <c r="G54" s="4"/>
      <c r="H54" s="4"/>
      <c r="I54" s="4"/>
    </row>
    <row r="55" spans="1:9" s="3" customFormat="1" hidden="1" x14ac:dyDescent="0.2">
      <c r="A55" s="59"/>
      <c r="B55" s="59"/>
      <c r="C55" s="59"/>
      <c r="D55" s="60"/>
      <c r="E55" s="9"/>
      <c r="F55" s="9"/>
      <c r="G55" s="4"/>
      <c r="H55" s="4"/>
      <c r="I55" s="4"/>
    </row>
    <row r="56" spans="1:9" s="3" customFormat="1" x14ac:dyDescent="0.2">
      <c r="A56" s="59"/>
      <c r="B56" s="59"/>
      <c r="C56" s="59"/>
      <c r="D56" s="60"/>
      <c r="E56" s="14"/>
      <c r="F56" s="14"/>
      <c r="G56" s="4"/>
      <c r="H56" s="4"/>
      <c r="I56" s="4"/>
    </row>
    <row r="57" spans="1:9" s="3" customFormat="1" hidden="1" x14ac:dyDescent="0.2">
      <c r="A57" s="59"/>
      <c r="B57" s="59"/>
      <c r="C57" s="59"/>
      <c r="D57" s="60"/>
      <c r="E57" s="9"/>
      <c r="F57" s="9"/>
      <c r="G57" s="4"/>
      <c r="H57" s="4"/>
      <c r="I57" s="4"/>
    </row>
    <row r="58" spans="1:9" s="3" customFormat="1" hidden="1" x14ac:dyDescent="0.2">
      <c r="A58" s="59"/>
      <c r="B58" s="59"/>
      <c r="C58" s="59"/>
      <c r="D58" s="60"/>
      <c r="E58" s="9"/>
      <c r="F58" s="9"/>
      <c r="G58" s="4"/>
      <c r="H58" s="4"/>
      <c r="I58" s="4"/>
    </row>
    <row r="59" spans="1:9" s="3" customFormat="1" ht="13.5" hidden="1" customHeight="1" x14ac:dyDescent="0.2">
      <c r="A59" s="59"/>
      <c r="B59" s="59"/>
      <c r="C59" s="59"/>
      <c r="D59" s="60"/>
      <c r="E59" s="9"/>
      <c r="F59" s="9"/>
      <c r="G59" s="4"/>
      <c r="H59" s="4"/>
      <c r="I59" s="4"/>
    </row>
    <row r="60" spans="1:9" s="3" customFormat="1" ht="13.5" customHeight="1" x14ac:dyDescent="0.2">
      <c r="A60" s="59"/>
      <c r="B60" s="58"/>
      <c r="C60" s="59"/>
      <c r="D60" s="60"/>
      <c r="E60" s="8"/>
      <c r="F60" s="8"/>
      <c r="G60" s="4"/>
      <c r="H60" s="4"/>
      <c r="I60" s="4"/>
    </row>
    <row r="61" spans="1:9" s="3" customFormat="1" ht="13.5" customHeight="1" x14ac:dyDescent="0.2">
      <c r="A61" s="59"/>
      <c r="B61" s="59"/>
      <c r="C61" s="58"/>
      <c r="D61" s="60"/>
      <c r="E61" s="7"/>
      <c r="F61" s="7"/>
      <c r="G61" s="4"/>
      <c r="H61" s="4"/>
      <c r="I61" s="4"/>
    </row>
    <row r="62" spans="1:9" s="3" customFormat="1" ht="26.25" customHeight="1" x14ac:dyDescent="0.2">
      <c r="A62" s="59"/>
      <c r="B62" s="59"/>
      <c r="C62" s="58"/>
      <c r="D62" s="14"/>
      <c r="E62" s="39"/>
      <c r="F62" s="39"/>
      <c r="G62" s="4"/>
      <c r="H62" s="4"/>
      <c r="I62" s="4"/>
    </row>
    <row r="63" spans="1:9" s="3" customFormat="1" ht="13.5" hidden="1" customHeight="1" x14ac:dyDescent="0.2">
      <c r="A63" s="59"/>
      <c r="B63" s="59"/>
      <c r="C63" s="59"/>
      <c r="D63" s="60"/>
      <c r="E63" s="9"/>
      <c r="F63" s="9"/>
      <c r="G63" s="4"/>
      <c r="H63" s="4"/>
      <c r="I63" s="4"/>
    </row>
    <row r="64" spans="1:9" s="3" customFormat="1" ht="13.5" customHeight="1" x14ac:dyDescent="0.2">
      <c r="A64" s="59"/>
      <c r="B64" s="58"/>
      <c r="C64" s="59"/>
      <c r="D64" s="60"/>
      <c r="E64" s="8"/>
      <c r="F64" s="8"/>
      <c r="G64" s="4"/>
      <c r="H64" s="4"/>
      <c r="I64" s="4"/>
    </row>
    <row r="65" spans="1:9" s="3" customFormat="1" ht="13.5" customHeight="1" x14ac:dyDescent="0.2">
      <c r="A65" s="59"/>
      <c r="B65" s="59"/>
      <c r="C65" s="58"/>
      <c r="D65" s="60"/>
      <c r="E65" s="8"/>
      <c r="F65" s="8"/>
      <c r="G65" s="4"/>
      <c r="H65" s="4"/>
      <c r="I65" s="4"/>
    </row>
    <row r="66" spans="1:9" s="3" customFormat="1" ht="13.5" customHeight="1" x14ac:dyDescent="0.2">
      <c r="A66" s="59"/>
      <c r="B66" s="59"/>
      <c r="C66" s="58"/>
      <c r="D66" s="61"/>
      <c r="E66" s="14"/>
      <c r="F66" s="14"/>
      <c r="G66" s="4"/>
      <c r="H66" s="4"/>
      <c r="I66" s="4"/>
    </row>
    <row r="67" spans="1:9" s="3" customFormat="1" ht="13.5" hidden="1" customHeight="1" x14ac:dyDescent="0.2">
      <c r="A67" s="59"/>
      <c r="B67" s="59"/>
      <c r="C67" s="59"/>
      <c r="D67" s="12"/>
      <c r="E67" s="12"/>
      <c r="F67" s="12"/>
      <c r="G67" s="4"/>
      <c r="H67" s="4"/>
      <c r="I67" s="4"/>
    </row>
    <row r="68" spans="1:9" s="3" customFormat="1" ht="13.5" customHeight="1" x14ac:dyDescent="0.2">
      <c r="A68" s="59"/>
      <c r="B68" s="59"/>
      <c r="C68" s="59"/>
      <c r="D68" s="14"/>
      <c r="E68" s="13"/>
      <c r="F68" s="13"/>
      <c r="G68" s="4"/>
      <c r="H68" s="4"/>
      <c r="I68" s="4"/>
    </row>
    <row r="69" spans="1:9" s="3" customFormat="1" ht="13.5" hidden="1" customHeight="1" x14ac:dyDescent="0.2">
      <c r="A69" s="59"/>
      <c r="B69" s="59"/>
      <c r="C69" s="59"/>
      <c r="D69" s="60"/>
      <c r="E69" s="9"/>
      <c r="F69" s="9"/>
      <c r="G69" s="4"/>
      <c r="H69" s="4"/>
      <c r="I69" s="4"/>
    </row>
    <row r="70" spans="1:9" s="3" customFormat="1" ht="28.5" customHeight="1" x14ac:dyDescent="0.2">
      <c r="A70" s="59"/>
      <c r="B70" s="59"/>
      <c r="C70" s="58"/>
      <c r="D70" s="60"/>
      <c r="E70" s="29"/>
      <c r="F70" s="29"/>
      <c r="G70" s="4"/>
      <c r="H70" s="4"/>
      <c r="I70" s="4"/>
    </row>
    <row r="71" spans="1:9" s="3" customFormat="1" ht="13.5" customHeight="1" x14ac:dyDescent="0.2">
      <c r="A71" s="59"/>
      <c r="B71" s="59"/>
      <c r="C71" s="58"/>
      <c r="D71" s="60"/>
      <c r="E71" s="14"/>
      <c r="F71" s="14"/>
      <c r="G71" s="4"/>
      <c r="H71" s="4"/>
      <c r="I71" s="4"/>
    </row>
    <row r="72" spans="1:9" s="3" customFormat="1" ht="13.5" hidden="1" customHeight="1" x14ac:dyDescent="0.2">
      <c r="A72" s="59"/>
      <c r="B72" s="59"/>
      <c r="C72" s="59"/>
      <c r="D72" s="60"/>
      <c r="E72" s="9"/>
      <c r="F72" s="9"/>
      <c r="G72" s="4"/>
      <c r="H72" s="4"/>
      <c r="I72" s="4"/>
    </row>
    <row r="73" spans="1:9" s="3" customFormat="1" ht="13.5" customHeight="1" x14ac:dyDescent="0.2">
      <c r="A73" s="59"/>
      <c r="B73" s="59"/>
      <c r="C73" s="59"/>
      <c r="D73" s="60"/>
      <c r="E73" s="13"/>
      <c r="F73" s="13"/>
      <c r="G73" s="4"/>
      <c r="H73" s="4"/>
      <c r="I73" s="4"/>
    </row>
    <row r="74" spans="1:9" s="3" customFormat="1" ht="13.5" hidden="1" customHeight="1" x14ac:dyDescent="0.2">
      <c r="A74" s="59"/>
      <c r="B74" s="59"/>
      <c r="C74" s="59"/>
      <c r="D74" s="60"/>
      <c r="E74" s="9"/>
      <c r="F74" s="9"/>
      <c r="G74" s="4"/>
      <c r="H74" s="4"/>
      <c r="I74" s="4"/>
    </row>
    <row r="75" spans="1:9" s="3" customFormat="1" ht="22.5" customHeight="1" x14ac:dyDescent="0.2">
      <c r="A75" s="59"/>
      <c r="B75" s="59"/>
      <c r="C75" s="59"/>
      <c r="D75" s="60"/>
      <c r="E75" s="39"/>
      <c r="F75" s="39"/>
      <c r="G75" s="4"/>
      <c r="H75" s="4"/>
      <c r="I75" s="4"/>
    </row>
    <row r="76" spans="1:9" s="3" customFormat="1" ht="13.5" hidden="1" customHeight="1" x14ac:dyDescent="0.2">
      <c r="A76" s="59"/>
      <c r="B76" s="59"/>
      <c r="C76" s="59"/>
      <c r="D76" s="12"/>
      <c r="E76" s="12"/>
      <c r="F76" s="12"/>
      <c r="G76" s="4"/>
      <c r="H76" s="4"/>
      <c r="I76" s="4"/>
    </row>
    <row r="77" spans="1:9" s="3" customFormat="1" ht="13.5" customHeight="1" x14ac:dyDescent="0.2">
      <c r="A77" s="59"/>
      <c r="B77" s="58"/>
      <c r="C77" s="59"/>
      <c r="D77" s="12"/>
      <c r="E77" s="7"/>
      <c r="F77" s="7"/>
      <c r="G77" s="4"/>
      <c r="H77" s="4"/>
      <c r="I77" s="4"/>
    </row>
    <row r="78" spans="1:9" s="3" customFormat="1" ht="13.5" customHeight="1" x14ac:dyDescent="0.2">
      <c r="A78" s="59"/>
      <c r="B78" s="59"/>
      <c r="C78" s="58"/>
      <c r="D78" s="12"/>
      <c r="E78" s="17"/>
      <c r="F78" s="17"/>
      <c r="G78" s="4"/>
      <c r="H78" s="4"/>
      <c r="I78" s="4"/>
    </row>
    <row r="79" spans="1:9" s="3" customFormat="1" ht="13.5" customHeight="1" x14ac:dyDescent="0.2">
      <c r="A79" s="59"/>
      <c r="B79" s="59"/>
      <c r="C79" s="58"/>
      <c r="D79" s="14"/>
      <c r="E79" s="14"/>
      <c r="F79" s="14"/>
      <c r="G79" s="4"/>
      <c r="H79" s="4"/>
      <c r="I79" s="4"/>
    </row>
    <row r="80" spans="1:9" s="3" customFormat="1" ht="13.5" hidden="1" customHeight="1" x14ac:dyDescent="0.2">
      <c r="A80" s="59"/>
      <c r="B80" s="59"/>
      <c r="C80" s="59"/>
      <c r="D80" s="60"/>
      <c r="E80" s="9"/>
      <c r="F80" s="9"/>
      <c r="G80" s="4"/>
      <c r="H80" s="4"/>
      <c r="I80" s="4"/>
    </row>
    <row r="81" spans="1:9" s="3" customFormat="1" ht="13.5" customHeight="1" x14ac:dyDescent="0.2">
      <c r="A81" s="59"/>
      <c r="B81" s="58"/>
      <c r="C81" s="59"/>
      <c r="D81" s="60"/>
      <c r="E81" s="8"/>
      <c r="F81" s="8"/>
      <c r="G81" s="4"/>
      <c r="H81" s="4"/>
      <c r="I81" s="4"/>
    </row>
    <row r="82" spans="1:9" s="3" customFormat="1" ht="13.5" customHeight="1" x14ac:dyDescent="0.2">
      <c r="A82" s="59"/>
      <c r="B82" s="59"/>
      <c r="C82" s="58"/>
      <c r="D82" s="60"/>
      <c r="E82" s="7"/>
      <c r="F82" s="7"/>
      <c r="G82" s="4"/>
      <c r="H82" s="4"/>
      <c r="I82" s="4"/>
    </row>
    <row r="83" spans="1:9" s="3" customFormat="1" ht="13.5" customHeight="1" x14ac:dyDescent="0.2">
      <c r="A83" s="59"/>
      <c r="B83" s="59"/>
      <c r="C83" s="58"/>
      <c r="D83" s="14"/>
      <c r="E83" s="14"/>
      <c r="F83" s="14"/>
      <c r="G83" s="4"/>
      <c r="H83" s="4"/>
      <c r="I83" s="4"/>
    </row>
    <row r="84" spans="1:9" s="3" customFormat="1" ht="13.5" hidden="1" customHeight="1" x14ac:dyDescent="0.2">
      <c r="A84" s="59"/>
      <c r="B84" s="59"/>
      <c r="C84" s="59"/>
      <c r="D84" s="12"/>
      <c r="E84" s="9"/>
      <c r="F84" s="9"/>
      <c r="G84" s="4"/>
      <c r="H84" s="4"/>
      <c r="I84" s="4"/>
    </row>
    <row r="85" spans="1:9" s="3" customFormat="1" ht="13.5" customHeight="1" x14ac:dyDescent="0.2">
      <c r="A85" s="59"/>
      <c r="B85" s="59"/>
      <c r="C85" s="58"/>
      <c r="D85" s="12"/>
      <c r="E85" s="7"/>
      <c r="F85" s="7"/>
      <c r="G85" s="4"/>
      <c r="H85" s="4"/>
      <c r="I85" s="4"/>
    </row>
    <row r="86" spans="1:9" s="3" customFormat="1" ht="22.5" customHeight="1" x14ac:dyDescent="0.2">
      <c r="A86" s="59"/>
      <c r="B86" s="59"/>
      <c r="C86" s="59"/>
      <c r="D86" s="14"/>
      <c r="E86" s="39"/>
      <c r="F86" s="39"/>
      <c r="G86" s="4"/>
      <c r="H86" s="4"/>
      <c r="I86" s="4"/>
    </row>
    <row r="87" spans="1:9" s="3" customFormat="1" ht="13.5" hidden="1" customHeight="1" x14ac:dyDescent="0.2">
      <c r="A87" s="59"/>
      <c r="B87" s="59"/>
      <c r="C87" s="59"/>
      <c r="D87" s="60"/>
      <c r="E87" s="9"/>
      <c r="F87" s="9"/>
      <c r="G87" s="4"/>
      <c r="H87" s="4"/>
      <c r="I87" s="4"/>
    </row>
    <row r="88" spans="1:9" s="3" customFormat="1" ht="13.5" customHeight="1" x14ac:dyDescent="0.2">
      <c r="A88" s="59"/>
      <c r="B88" s="59"/>
      <c r="C88" s="59"/>
      <c r="D88" s="14"/>
      <c r="E88" s="14"/>
      <c r="F88" s="14"/>
      <c r="G88" s="4"/>
      <c r="H88" s="4"/>
      <c r="I88" s="4"/>
    </row>
    <row r="89" spans="1:9" s="3" customFormat="1" ht="13.5" hidden="1" customHeight="1" x14ac:dyDescent="0.2">
      <c r="A89" s="59"/>
      <c r="B89" s="59"/>
      <c r="C89" s="59"/>
      <c r="D89" s="60"/>
      <c r="E89" s="9"/>
      <c r="F89" s="9"/>
      <c r="G89" s="4"/>
      <c r="H89" s="4"/>
      <c r="I89" s="4"/>
    </row>
    <row r="90" spans="1:9" s="3" customFormat="1" ht="13.5" hidden="1" customHeight="1" x14ac:dyDescent="0.2">
      <c r="A90" s="59"/>
      <c r="B90" s="59"/>
      <c r="C90" s="59"/>
      <c r="D90" s="60"/>
      <c r="E90" s="9"/>
      <c r="F90" s="9"/>
      <c r="G90" s="4"/>
      <c r="H90" s="4"/>
      <c r="I90" s="4"/>
    </row>
    <row r="91" spans="1:9" s="3" customFormat="1" ht="13.5" customHeight="1" x14ac:dyDescent="0.2">
      <c r="A91" s="58"/>
      <c r="B91" s="59"/>
      <c r="C91" s="59"/>
      <c r="D91" s="17"/>
      <c r="E91" s="7"/>
      <c r="F91" s="7"/>
      <c r="G91" s="4"/>
      <c r="H91" s="4"/>
      <c r="I91" s="4"/>
    </row>
    <row r="92" spans="1:9" s="3" customFormat="1" ht="13.5" customHeight="1" x14ac:dyDescent="0.2">
      <c r="A92" s="59"/>
      <c r="B92" s="58"/>
      <c r="C92" s="58"/>
      <c r="D92" s="62"/>
      <c r="E92" s="7"/>
      <c r="F92" s="7"/>
      <c r="G92" s="4"/>
      <c r="H92" s="4"/>
      <c r="I92" s="4"/>
    </row>
    <row r="93" spans="1:9" s="3" customFormat="1" ht="13.5" customHeight="1" x14ac:dyDescent="0.2">
      <c r="A93" s="59"/>
      <c r="B93" s="58"/>
      <c r="C93" s="58"/>
      <c r="D93" s="62"/>
      <c r="E93" s="8"/>
      <c r="F93" s="8"/>
      <c r="G93" s="4"/>
      <c r="H93" s="4"/>
      <c r="I93" s="4"/>
    </row>
    <row r="94" spans="1:9" s="3" customFormat="1" ht="13.5" customHeight="1" x14ac:dyDescent="0.2">
      <c r="A94" s="59"/>
      <c r="B94" s="58"/>
      <c r="C94" s="58"/>
      <c r="D94" s="14"/>
      <c r="E94" s="13"/>
      <c r="F94" s="13"/>
      <c r="G94" s="4"/>
      <c r="H94" s="4"/>
      <c r="I94" s="4"/>
    </row>
    <row r="95" spans="1:9" s="3" customFormat="1" hidden="1" x14ac:dyDescent="0.2">
      <c r="A95" s="59"/>
      <c r="B95" s="59"/>
      <c r="C95" s="59"/>
      <c r="D95" s="60"/>
      <c r="E95" s="9"/>
      <c r="F95" s="9"/>
      <c r="G95" s="4"/>
      <c r="H95" s="4"/>
      <c r="I95" s="4"/>
    </row>
    <row r="96" spans="1:9" s="3" customFormat="1" x14ac:dyDescent="0.2">
      <c r="A96" s="59"/>
      <c r="B96" s="58"/>
      <c r="C96" s="59"/>
      <c r="D96" s="60"/>
      <c r="E96" s="7"/>
      <c r="F96" s="7"/>
      <c r="G96" s="4"/>
      <c r="H96" s="4"/>
      <c r="I96" s="4"/>
    </row>
    <row r="97" spans="1:9" s="3" customFormat="1" x14ac:dyDescent="0.2">
      <c r="A97" s="59"/>
      <c r="B97" s="59"/>
      <c r="C97" s="58"/>
      <c r="D97" s="60"/>
      <c r="E97" s="8"/>
      <c r="F97" s="8"/>
      <c r="G97" s="4"/>
      <c r="H97" s="4"/>
      <c r="I97" s="4"/>
    </row>
    <row r="98" spans="1:9" s="3" customFormat="1" x14ac:dyDescent="0.2">
      <c r="A98" s="59"/>
      <c r="B98" s="59"/>
      <c r="C98" s="58"/>
      <c r="D98" s="14"/>
      <c r="E98" s="14"/>
      <c r="F98" s="14"/>
      <c r="G98" s="4"/>
      <c r="H98" s="4"/>
      <c r="I98" s="4"/>
    </row>
    <row r="99" spans="1:9" s="3" customFormat="1" hidden="1" x14ac:dyDescent="0.2">
      <c r="A99" s="59"/>
      <c r="B99" s="59"/>
      <c r="C99" s="59"/>
      <c r="D99" s="60"/>
      <c r="E99" s="9"/>
      <c r="F99" s="9"/>
      <c r="G99" s="4"/>
      <c r="H99" s="4"/>
      <c r="I99" s="4"/>
    </row>
    <row r="100" spans="1:9" s="3" customFormat="1" hidden="1" x14ac:dyDescent="0.2">
      <c r="A100" s="59"/>
      <c r="B100" s="59"/>
      <c r="C100" s="59"/>
      <c r="D100" s="60"/>
      <c r="E100" s="9"/>
      <c r="F100" s="9"/>
      <c r="G100" s="4"/>
      <c r="H100" s="4"/>
      <c r="I100" s="4"/>
    </row>
    <row r="101" spans="1:9" s="3" customFormat="1" hidden="1" x14ac:dyDescent="0.2">
      <c r="A101" s="59"/>
      <c r="B101" s="59"/>
      <c r="C101" s="59"/>
      <c r="D101" s="63"/>
      <c r="E101" s="5"/>
      <c r="F101" s="5"/>
      <c r="G101" s="4"/>
      <c r="H101" s="4"/>
      <c r="I101" s="4"/>
    </row>
    <row r="102" spans="1:9" s="3" customFormat="1" hidden="1" x14ac:dyDescent="0.2">
      <c r="A102" s="59"/>
      <c r="B102" s="59"/>
      <c r="C102" s="59"/>
      <c r="D102" s="60"/>
      <c r="E102" s="9"/>
      <c r="F102" s="9"/>
      <c r="G102" s="4"/>
      <c r="H102" s="4"/>
      <c r="I102" s="4"/>
    </row>
    <row r="103" spans="1:9" s="3" customFormat="1" hidden="1" x14ac:dyDescent="0.2">
      <c r="A103" s="59"/>
      <c r="B103" s="59"/>
      <c r="C103" s="59"/>
      <c r="D103" s="60"/>
      <c r="E103" s="9"/>
      <c r="F103" s="9"/>
      <c r="G103" s="4"/>
      <c r="H103" s="4"/>
      <c r="I103" s="4"/>
    </row>
    <row r="104" spans="1:9" s="3" customFormat="1" hidden="1" x14ac:dyDescent="0.2">
      <c r="A104" s="59"/>
      <c r="B104" s="59"/>
      <c r="C104" s="59"/>
      <c r="D104" s="60"/>
      <c r="E104" s="9"/>
      <c r="F104" s="9"/>
      <c r="G104" s="4"/>
      <c r="H104" s="4"/>
      <c r="I104" s="4"/>
    </row>
    <row r="105" spans="1:9" s="3" customFormat="1" x14ac:dyDescent="0.2">
      <c r="A105" s="59"/>
      <c r="B105" s="59"/>
      <c r="C105" s="59"/>
      <c r="D105" s="14"/>
      <c r="E105" s="14"/>
      <c r="F105" s="14"/>
      <c r="G105" s="4"/>
      <c r="H105" s="4"/>
      <c r="I105" s="4"/>
    </row>
    <row r="106" spans="1:9" s="3" customFormat="1" hidden="1" x14ac:dyDescent="0.2">
      <c r="A106" s="59"/>
      <c r="B106" s="59"/>
      <c r="C106" s="59"/>
      <c r="D106" s="60"/>
      <c r="E106" s="9"/>
      <c r="F106" s="9"/>
      <c r="G106" s="4"/>
      <c r="H106" s="4"/>
      <c r="I106" s="4"/>
    </row>
    <row r="107" spans="1:9" s="3" customFormat="1" x14ac:dyDescent="0.2">
      <c r="A107" s="59"/>
      <c r="B107" s="59"/>
      <c r="C107" s="59"/>
      <c r="D107" s="14"/>
      <c r="E107" s="14"/>
      <c r="F107" s="14"/>
      <c r="G107" s="4"/>
      <c r="H107" s="4"/>
      <c r="I107" s="4"/>
    </row>
    <row r="108" spans="1:9" s="3" customFormat="1" hidden="1" x14ac:dyDescent="0.2">
      <c r="A108" s="59"/>
      <c r="B108" s="59"/>
      <c r="C108" s="59"/>
      <c r="D108" s="60"/>
      <c r="E108" s="9"/>
      <c r="F108" s="9"/>
      <c r="G108" s="4"/>
      <c r="H108" s="4"/>
      <c r="I108" s="4"/>
    </row>
    <row r="109" spans="1:9" s="3" customFormat="1" hidden="1" x14ac:dyDescent="0.2">
      <c r="A109" s="59"/>
      <c r="B109" s="59"/>
      <c r="C109" s="59"/>
      <c r="D109" s="60"/>
      <c r="E109" s="9"/>
      <c r="F109" s="9"/>
      <c r="G109" s="4"/>
      <c r="H109" s="4"/>
      <c r="I109" s="4"/>
    </row>
    <row r="110" spans="1:9" s="3" customFormat="1" x14ac:dyDescent="0.2">
      <c r="A110" s="59"/>
      <c r="B110" s="59"/>
      <c r="C110" s="59"/>
      <c r="D110" s="60"/>
      <c r="E110" s="9"/>
      <c r="F110" s="9"/>
      <c r="G110" s="4"/>
      <c r="H110" s="4"/>
      <c r="I110" s="4"/>
    </row>
    <row r="111" spans="1:9" s="3" customFormat="1" x14ac:dyDescent="0.2">
      <c r="A111" s="59"/>
      <c r="B111" s="59"/>
      <c r="C111" s="59"/>
      <c r="D111" s="60"/>
      <c r="E111" s="9"/>
      <c r="F111" s="9"/>
      <c r="G111" s="4"/>
      <c r="H111" s="4"/>
      <c r="I111" s="4"/>
    </row>
    <row r="112" spans="1:9" s="3" customFormat="1" ht="28.5" customHeight="1" x14ac:dyDescent="0.2">
      <c r="A112" s="59"/>
      <c r="B112" s="59"/>
      <c r="C112" s="59"/>
      <c r="D112" s="14"/>
      <c r="E112" s="14"/>
      <c r="F112" s="277"/>
      <c r="G112" s="4"/>
      <c r="H112" s="4"/>
      <c r="I112" s="4"/>
    </row>
    <row r="113" spans="1:9" s="3" customFormat="1" x14ac:dyDescent="0.2">
      <c r="A113" s="59"/>
      <c r="B113" s="59"/>
      <c r="C113" s="58"/>
      <c r="D113" s="60"/>
      <c r="E113" s="8"/>
      <c r="F113" s="8"/>
      <c r="G113" s="4"/>
      <c r="H113" s="4"/>
      <c r="I113" s="4"/>
    </row>
    <row r="114" spans="1:9" s="3" customFormat="1" x14ac:dyDescent="0.2">
      <c r="A114" s="59"/>
      <c r="B114" s="59"/>
      <c r="C114" s="59"/>
      <c r="D114" s="64"/>
      <c r="E114" s="6"/>
      <c r="F114" s="6"/>
      <c r="G114" s="4"/>
      <c r="H114" s="4"/>
      <c r="I114" s="4"/>
    </row>
    <row r="115" spans="1:9" s="3" customFormat="1" hidden="1" x14ac:dyDescent="0.2">
      <c r="A115" s="59"/>
      <c r="B115" s="59"/>
      <c r="C115" s="59"/>
      <c r="D115" s="60"/>
      <c r="E115" s="9"/>
      <c r="F115" s="9"/>
      <c r="G115" s="4"/>
      <c r="H115" s="4"/>
      <c r="I115" s="4"/>
    </row>
    <row r="116" spans="1:9" s="3" customFormat="1" hidden="1" x14ac:dyDescent="0.2">
      <c r="A116" s="59"/>
      <c r="B116" s="59"/>
      <c r="C116" s="59"/>
      <c r="D116" s="63"/>
      <c r="E116" s="5"/>
      <c r="F116" s="5"/>
      <c r="G116" s="4"/>
      <c r="H116" s="4"/>
      <c r="I116" s="4"/>
    </row>
    <row r="117" spans="1:9" s="3" customFormat="1" hidden="1" x14ac:dyDescent="0.2">
      <c r="A117" s="59"/>
      <c r="B117" s="59"/>
      <c r="C117" s="59"/>
      <c r="D117" s="63"/>
      <c r="E117" s="5"/>
      <c r="F117" s="5"/>
      <c r="G117" s="4"/>
      <c r="H117" s="4"/>
      <c r="I117" s="4"/>
    </row>
    <row r="118" spans="1:9" s="3" customFormat="1" hidden="1" x14ac:dyDescent="0.2">
      <c r="A118" s="59"/>
      <c r="B118" s="59"/>
      <c r="C118" s="59"/>
      <c r="D118" s="60"/>
      <c r="E118" s="9"/>
      <c r="F118" s="9"/>
      <c r="G118" s="4"/>
      <c r="H118" s="4"/>
      <c r="I118" s="4"/>
    </row>
    <row r="119" spans="1:9" s="3" customFormat="1" x14ac:dyDescent="0.2">
      <c r="A119" s="59"/>
      <c r="B119" s="59"/>
      <c r="C119" s="59"/>
      <c r="D119" s="14"/>
      <c r="E119" s="14"/>
      <c r="F119" s="14"/>
      <c r="G119" s="4"/>
      <c r="H119" s="4"/>
      <c r="I119" s="4"/>
    </row>
    <row r="120" spans="1:9" s="3" customFormat="1" hidden="1" x14ac:dyDescent="0.2">
      <c r="A120" s="59"/>
      <c r="B120" s="59"/>
      <c r="C120" s="59"/>
      <c r="D120" s="60"/>
      <c r="E120" s="9"/>
      <c r="F120" s="9"/>
      <c r="G120" s="4"/>
      <c r="H120" s="4"/>
      <c r="I120" s="4"/>
    </row>
    <row r="121" spans="1:9" s="3" customFormat="1" hidden="1" x14ac:dyDescent="0.2">
      <c r="A121" s="59"/>
      <c r="B121" s="59"/>
      <c r="C121" s="59"/>
      <c r="D121" s="60"/>
      <c r="E121" s="9"/>
      <c r="F121" s="9"/>
      <c r="G121" s="4"/>
      <c r="H121" s="4"/>
      <c r="I121" s="4"/>
    </row>
    <row r="122" spans="1:9" s="3" customFormat="1" x14ac:dyDescent="0.2">
      <c r="A122" s="59"/>
      <c r="B122" s="59"/>
      <c r="C122" s="59"/>
      <c r="D122" s="14"/>
      <c r="E122" s="14"/>
      <c r="F122" s="14"/>
      <c r="G122" s="4"/>
      <c r="H122" s="4"/>
      <c r="I122" s="4"/>
    </row>
    <row r="123" spans="1:9" s="3" customFormat="1" hidden="1" x14ac:dyDescent="0.2">
      <c r="A123" s="59"/>
      <c r="B123" s="59"/>
      <c r="C123" s="59"/>
      <c r="D123" s="60"/>
      <c r="E123" s="9"/>
      <c r="F123" s="9"/>
      <c r="G123" s="4"/>
      <c r="H123" s="4"/>
      <c r="I123" s="4"/>
    </row>
    <row r="124" spans="1:9" s="3" customFormat="1" hidden="1" x14ac:dyDescent="0.2">
      <c r="A124" s="59"/>
      <c r="B124" s="59"/>
      <c r="C124" s="59"/>
      <c r="D124" s="63"/>
      <c r="E124" s="5"/>
      <c r="F124" s="5"/>
      <c r="G124" s="4"/>
      <c r="H124" s="4"/>
      <c r="I124" s="4"/>
    </row>
    <row r="125" spans="1:9" s="3" customFormat="1" x14ac:dyDescent="0.2">
      <c r="A125" s="59"/>
      <c r="B125" s="59"/>
      <c r="C125" s="59"/>
      <c r="D125" s="14"/>
      <c r="E125" s="6"/>
      <c r="F125" s="6"/>
      <c r="G125" s="4"/>
      <c r="H125" s="4"/>
      <c r="I125" s="4"/>
    </row>
    <row r="126" spans="1:9" s="3" customFormat="1" hidden="1" x14ac:dyDescent="0.2">
      <c r="A126" s="59"/>
      <c r="B126" s="59"/>
      <c r="C126" s="59"/>
      <c r="D126" s="12"/>
      <c r="E126" s="5"/>
      <c r="F126" s="5"/>
      <c r="G126" s="4"/>
      <c r="H126" s="4"/>
      <c r="I126" s="4"/>
    </row>
    <row r="127" spans="1:9" s="3" customFormat="1" x14ac:dyDescent="0.2">
      <c r="A127" s="59"/>
      <c r="B127" s="59"/>
      <c r="C127" s="59"/>
      <c r="D127" s="14"/>
      <c r="E127" s="14"/>
      <c r="F127" s="14"/>
      <c r="G127" s="4"/>
      <c r="H127" s="4"/>
      <c r="I127" s="4"/>
    </row>
    <row r="128" spans="1:9" s="3" customFormat="1" hidden="1" x14ac:dyDescent="0.2">
      <c r="A128" s="59"/>
      <c r="B128" s="59"/>
      <c r="C128" s="59"/>
      <c r="D128" s="60"/>
      <c r="E128" s="9"/>
      <c r="F128" s="9"/>
      <c r="G128" s="4"/>
      <c r="H128" s="4"/>
      <c r="I128" s="4"/>
    </row>
    <row r="129" spans="1:9" s="3" customFormat="1" x14ac:dyDescent="0.2">
      <c r="A129" s="59"/>
      <c r="B129" s="59"/>
      <c r="C129" s="58"/>
      <c r="D129" s="60"/>
      <c r="E129" s="8"/>
      <c r="F129" s="8"/>
      <c r="G129" s="4"/>
      <c r="H129" s="4"/>
      <c r="I129" s="4"/>
    </row>
    <row r="130" spans="1:9" s="3" customFormat="1" x14ac:dyDescent="0.2">
      <c r="A130" s="59"/>
      <c r="B130" s="59"/>
      <c r="C130" s="59"/>
      <c r="D130" s="12"/>
      <c r="E130" s="14"/>
      <c r="F130" s="14"/>
      <c r="G130" s="4"/>
      <c r="H130" s="4"/>
      <c r="I130" s="4"/>
    </row>
    <row r="131" spans="1:9" s="3" customFormat="1" hidden="1" x14ac:dyDescent="0.2">
      <c r="A131" s="59"/>
      <c r="B131" s="59"/>
      <c r="C131" s="59"/>
      <c r="D131" s="12"/>
      <c r="E131" s="5"/>
      <c r="F131" s="5"/>
      <c r="G131" s="4"/>
      <c r="H131" s="4"/>
      <c r="I131" s="4"/>
    </row>
    <row r="132" spans="1:9" s="3" customFormat="1" x14ac:dyDescent="0.2">
      <c r="A132" s="59"/>
      <c r="B132" s="59"/>
      <c r="C132" s="58"/>
      <c r="D132" s="12"/>
      <c r="E132" s="18"/>
      <c r="F132" s="18"/>
      <c r="G132" s="4"/>
      <c r="H132" s="4"/>
      <c r="I132" s="4"/>
    </row>
    <row r="133" spans="1:9" s="3" customFormat="1" x14ac:dyDescent="0.2">
      <c r="A133" s="59"/>
      <c r="B133" s="59"/>
      <c r="C133" s="58"/>
      <c r="D133" s="14"/>
      <c r="E133" s="13"/>
      <c r="F133" s="13"/>
      <c r="G133" s="4"/>
      <c r="H133" s="4"/>
      <c r="I133" s="4"/>
    </row>
    <row r="134" spans="1:9" s="3" customFormat="1" hidden="1" x14ac:dyDescent="0.2">
      <c r="A134" s="59"/>
      <c r="B134" s="59"/>
      <c r="C134" s="59"/>
      <c r="D134" s="60"/>
      <c r="E134" s="9"/>
      <c r="F134" s="9"/>
      <c r="G134" s="4"/>
      <c r="H134" s="4"/>
      <c r="I134" s="4"/>
    </row>
    <row r="135" spans="1:9" s="3" customFormat="1" x14ac:dyDescent="0.2">
      <c r="A135" s="59"/>
      <c r="B135" s="59"/>
      <c r="C135" s="59"/>
      <c r="D135" s="64"/>
      <c r="E135" s="4"/>
      <c r="F135" s="4"/>
      <c r="G135" s="4"/>
      <c r="H135" s="4"/>
      <c r="I135" s="4"/>
    </row>
    <row r="136" spans="1:9" s="3" customFormat="1" ht="11.25" hidden="1" customHeight="1" x14ac:dyDescent="0.2">
      <c r="A136" s="59"/>
      <c r="B136" s="59"/>
      <c r="C136" s="59"/>
      <c r="D136" s="63"/>
      <c r="E136" s="5"/>
      <c r="F136" s="5"/>
      <c r="G136" s="4"/>
      <c r="H136" s="4"/>
      <c r="I136" s="4"/>
    </row>
    <row r="137" spans="1:9" s="3" customFormat="1" ht="24" customHeight="1" x14ac:dyDescent="0.2">
      <c r="A137" s="59"/>
      <c r="B137" s="58"/>
      <c r="C137" s="59"/>
      <c r="D137" s="63"/>
      <c r="E137" s="40"/>
      <c r="F137" s="40"/>
      <c r="G137" s="4"/>
      <c r="H137" s="4"/>
      <c r="I137" s="4"/>
    </row>
    <row r="138" spans="1:9" s="3" customFormat="1" ht="15" customHeight="1" x14ac:dyDescent="0.2">
      <c r="A138" s="59"/>
      <c r="B138" s="59"/>
      <c r="C138" s="58"/>
      <c r="D138" s="63"/>
      <c r="E138" s="40"/>
      <c r="F138" s="40"/>
      <c r="G138" s="4"/>
      <c r="H138" s="4"/>
      <c r="I138" s="4"/>
    </row>
    <row r="139" spans="1:9" s="3" customFormat="1" ht="11.25" customHeight="1" x14ac:dyDescent="0.2">
      <c r="A139" s="59"/>
      <c r="B139" s="59"/>
      <c r="C139" s="59"/>
      <c r="D139" s="64"/>
      <c r="E139" s="6"/>
      <c r="F139" s="6"/>
      <c r="G139" s="4"/>
      <c r="H139" s="4"/>
      <c r="I139" s="4"/>
    </row>
    <row r="140" spans="1:9" s="3" customFormat="1" hidden="1" x14ac:dyDescent="0.2">
      <c r="A140" s="59"/>
      <c r="B140" s="59"/>
      <c r="C140" s="59"/>
      <c r="D140" s="63"/>
      <c r="E140" s="5"/>
      <c r="F140" s="5"/>
      <c r="G140" s="4"/>
      <c r="H140" s="4"/>
      <c r="I140" s="4"/>
    </row>
    <row r="141" spans="1:9" s="3" customFormat="1" ht="13.5" customHeight="1" x14ac:dyDescent="0.2">
      <c r="A141" s="59"/>
      <c r="B141" s="58"/>
      <c r="C141" s="59"/>
      <c r="D141" s="63"/>
      <c r="E141" s="1"/>
      <c r="F141" s="1"/>
      <c r="G141" s="4"/>
      <c r="H141" s="4"/>
      <c r="I141" s="4"/>
    </row>
    <row r="142" spans="1:9" s="3" customFormat="1" ht="12.75" customHeight="1" x14ac:dyDescent="0.2">
      <c r="A142" s="59"/>
      <c r="B142" s="59"/>
      <c r="C142" s="58"/>
      <c r="D142" s="63"/>
      <c r="E142" s="8"/>
      <c r="F142" s="8"/>
      <c r="G142" s="4"/>
      <c r="H142" s="4"/>
      <c r="I142" s="4"/>
    </row>
    <row r="143" spans="1:9" s="3" customFormat="1" ht="12.75" customHeight="1" x14ac:dyDescent="0.2">
      <c r="A143" s="59"/>
      <c r="B143" s="59"/>
      <c r="C143" s="58"/>
      <c r="D143" s="14"/>
      <c r="E143" s="13"/>
      <c r="F143" s="13"/>
      <c r="G143" s="4"/>
      <c r="H143" s="4"/>
      <c r="I143" s="4"/>
    </row>
    <row r="144" spans="1:9" s="3" customFormat="1" hidden="1" x14ac:dyDescent="0.2">
      <c r="A144" s="59"/>
      <c r="B144" s="59"/>
      <c r="C144" s="59"/>
      <c r="D144" s="60"/>
      <c r="E144" s="9"/>
      <c r="F144" s="9"/>
      <c r="G144" s="4"/>
      <c r="H144" s="4"/>
      <c r="I144" s="4"/>
    </row>
    <row r="145" spans="1:9" s="3" customFormat="1" x14ac:dyDescent="0.2">
      <c r="A145" s="59"/>
      <c r="B145" s="59"/>
      <c r="C145" s="58"/>
      <c r="D145" s="60"/>
      <c r="E145" s="18"/>
      <c r="F145" s="18"/>
      <c r="G145" s="4"/>
      <c r="H145" s="4"/>
      <c r="I145" s="4"/>
    </row>
    <row r="146" spans="1:9" s="3" customFormat="1" x14ac:dyDescent="0.2">
      <c r="A146" s="59"/>
      <c r="B146" s="59"/>
      <c r="C146" s="59"/>
      <c r="D146" s="64"/>
      <c r="E146" s="6"/>
      <c r="F146" s="6"/>
      <c r="G146" s="4"/>
      <c r="H146" s="4"/>
      <c r="I146" s="4"/>
    </row>
    <row r="147" spans="1:9" s="3" customFormat="1" hidden="1" x14ac:dyDescent="0.2">
      <c r="A147" s="59"/>
      <c r="B147" s="59"/>
      <c r="C147" s="59"/>
      <c r="D147" s="63"/>
      <c r="E147" s="5"/>
      <c r="F147" s="5"/>
      <c r="G147" s="4"/>
      <c r="H147" s="4"/>
      <c r="I147" s="4"/>
    </row>
    <row r="148" spans="1:9" s="3" customFormat="1" hidden="1" x14ac:dyDescent="0.2">
      <c r="A148" s="59"/>
      <c r="B148" s="59"/>
      <c r="C148" s="59"/>
      <c r="D148" s="60"/>
      <c r="E148" s="9"/>
      <c r="F148" s="9"/>
      <c r="G148" s="4"/>
      <c r="H148" s="4"/>
      <c r="I148" s="4"/>
    </row>
    <row r="149" spans="1:9" s="3" customFormat="1" ht="19.5" customHeight="1" x14ac:dyDescent="0.2">
      <c r="A149" s="21"/>
      <c r="B149" s="65"/>
      <c r="C149" s="65"/>
      <c r="D149" s="65"/>
      <c r="E149" s="7"/>
      <c r="F149" s="7"/>
      <c r="G149" s="4"/>
      <c r="H149" s="4"/>
      <c r="I149" s="4"/>
    </row>
    <row r="150" spans="1:9" s="3" customFormat="1" ht="15" customHeight="1" x14ac:dyDescent="0.2">
      <c r="A150" s="58"/>
      <c r="B150" s="59"/>
      <c r="C150" s="59"/>
      <c r="D150" s="17"/>
      <c r="E150" s="7"/>
      <c r="F150" s="7"/>
      <c r="G150" s="4"/>
      <c r="H150" s="4"/>
      <c r="I150" s="4"/>
    </row>
    <row r="151" spans="1:9" s="3" customFormat="1" x14ac:dyDescent="0.2">
      <c r="A151" s="58"/>
      <c r="B151" s="58"/>
      <c r="C151" s="59"/>
      <c r="D151" s="17"/>
      <c r="E151" s="8"/>
      <c r="F151" s="8"/>
      <c r="G151" s="4"/>
      <c r="H151" s="4"/>
      <c r="I151" s="4"/>
    </row>
    <row r="152" spans="1:9" s="3" customFormat="1" x14ac:dyDescent="0.2">
      <c r="A152" s="59"/>
      <c r="B152" s="59"/>
      <c r="C152" s="58"/>
      <c r="D152" s="60"/>
      <c r="E152" s="7"/>
      <c r="F152" s="7"/>
      <c r="G152" s="4"/>
      <c r="H152" s="4"/>
      <c r="I152" s="4"/>
    </row>
    <row r="153" spans="1:9" s="3" customFormat="1" x14ac:dyDescent="0.2">
      <c r="A153" s="59"/>
      <c r="B153" s="59"/>
      <c r="C153" s="59"/>
      <c r="D153" s="61"/>
      <c r="E153" s="14"/>
      <c r="F153" s="14"/>
      <c r="G153" s="4"/>
      <c r="H153" s="4"/>
      <c r="I153" s="4"/>
    </row>
    <row r="154" spans="1:9" s="3" customFormat="1" x14ac:dyDescent="0.2">
      <c r="A154" s="59"/>
      <c r="B154" s="58"/>
      <c r="C154" s="59"/>
      <c r="D154" s="60"/>
      <c r="E154" s="8"/>
      <c r="F154" s="8"/>
      <c r="G154" s="4"/>
      <c r="H154" s="4"/>
      <c r="I154" s="4"/>
    </row>
    <row r="155" spans="1:9" s="3" customFormat="1" x14ac:dyDescent="0.2">
      <c r="A155" s="59"/>
      <c r="B155" s="59"/>
      <c r="C155" s="58"/>
      <c r="D155" s="60"/>
      <c r="E155" s="8"/>
      <c r="F155" s="8"/>
      <c r="G155" s="4"/>
      <c r="H155" s="4"/>
      <c r="I155" s="4"/>
    </row>
    <row r="156" spans="1:9" s="3" customFormat="1" x14ac:dyDescent="0.2">
      <c r="A156" s="59"/>
      <c r="B156" s="59"/>
      <c r="C156" s="59"/>
      <c r="D156" s="14"/>
      <c r="E156" s="13"/>
      <c r="F156" s="13"/>
      <c r="G156" s="4"/>
      <c r="H156" s="4"/>
      <c r="I156" s="4"/>
    </row>
    <row r="157" spans="1:9" s="3" customFormat="1" ht="22.5" customHeight="1" x14ac:dyDescent="0.2">
      <c r="A157" s="59"/>
      <c r="B157" s="59"/>
      <c r="C157" s="58"/>
      <c r="D157" s="60"/>
      <c r="E157" s="29"/>
      <c r="F157" s="29"/>
      <c r="G157" s="4"/>
      <c r="H157" s="4"/>
      <c r="I157" s="4"/>
    </row>
    <row r="158" spans="1:9" s="3" customFormat="1" x14ac:dyDescent="0.2">
      <c r="A158" s="59"/>
      <c r="B158" s="59"/>
      <c r="C158" s="59"/>
      <c r="D158" s="60"/>
      <c r="E158" s="13"/>
      <c r="F158" s="13"/>
      <c r="G158" s="4"/>
      <c r="H158" s="4"/>
      <c r="I158" s="4"/>
    </row>
    <row r="159" spans="1:9" s="3" customFormat="1" x14ac:dyDescent="0.2">
      <c r="A159" s="59"/>
      <c r="B159" s="58"/>
      <c r="C159" s="59"/>
      <c r="D159" s="12"/>
      <c r="E159" s="7"/>
      <c r="F159" s="7"/>
      <c r="G159" s="4"/>
      <c r="H159" s="4"/>
      <c r="I159" s="4"/>
    </row>
    <row r="160" spans="1:9" s="3" customFormat="1" x14ac:dyDescent="0.2">
      <c r="A160" s="59"/>
      <c r="B160" s="59"/>
      <c r="C160" s="58"/>
      <c r="D160" s="12"/>
      <c r="E160" s="17"/>
      <c r="F160" s="17"/>
      <c r="G160" s="4"/>
      <c r="H160" s="4"/>
      <c r="I160" s="4"/>
    </row>
    <row r="161" spans="1:9" s="3" customFormat="1" x14ac:dyDescent="0.2">
      <c r="A161" s="59"/>
      <c r="B161" s="59"/>
      <c r="C161" s="59"/>
      <c r="D161" s="14"/>
      <c r="E161" s="14"/>
      <c r="F161" s="14"/>
      <c r="G161" s="4"/>
      <c r="H161" s="4"/>
      <c r="I161" s="4"/>
    </row>
    <row r="162" spans="1:9" s="3" customFormat="1" ht="13.5" customHeight="1" x14ac:dyDescent="0.2">
      <c r="A162" s="58"/>
      <c r="B162" s="59"/>
      <c r="C162" s="59"/>
      <c r="D162" s="17"/>
      <c r="E162" s="7"/>
      <c r="F162" s="7"/>
      <c r="G162" s="4"/>
      <c r="H162" s="4"/>
      <c r="I162" s="4"/>
    </row>
    <row r="163" spans="1:9" s="3" customFormat="1" ht="13.5" customHeight="1" x14ac:dyDescent="0.2">
      <c r="A163" s="59"/>
      <c r="B163" s="58"/>
      <c r="C163" s="59"/>
      <c r="D163" s="60"/>
      <c r="E163" s="7"/>
      <c r="F163" s="7"/>
      <c r="G163" s="4"/>
      <c r="H163" s="4"/>
      <c r="I163" s="4"/>
    </row>
    <row r="164" spans="1:9" s="3" customFormat="1" ht="13.5" customHeight="1" x14ac:dyDescent="0.2">
      <c r="A164" s="59"/>
      <c r="B164" s="59"/>
      <c r="C164" s="58"/>
      <c r="D164" s="60"/>
      <c r="E164" s="8"/>
      <c r="F164" s="8"/>
      <c r="G164" s="4"/>
      <c r="H164" s="4"/>
      <c r="I164" s="4"/>
    </row>
    <row r="165" spans="1:9" s="3" customFormat="1" x14ac:dyDescent="0.2">
      <c r="A165" s="59"/>
      <c r="B165" s="59"/>
      <c r="C165" s="58"/>
      <c r="D165" s="14"/>
      <c r="E165" s="14"/>
      <c r="F165" s="14"/>
      <c r="G165" s="4"/>
      <c r="H165" s="4"/>
      <c r="I165" s="4"/>
    </row>
    <row r="166" spans="1:9" s="3" customFormat="1" x14ac:dyDescent="0.2">
      <c r="A166" s="59"/>
      <c r="B166" s="59"/>
      <c r="C166" s="58"/>
      <c r="D166" s="60"/>
      <c r="E166" s="8"/>
      <c r="F166" s="8"/>
      <c r="G166" s="4"/>
      <c r="H166" s="4"/>
      <c r="I166" s="4"/>
    </row>
    <row r="167" spans="1:9" s="3" customFormat="1" x14ac:dyDescent="0.2">
      <c r="A167" s="59"/>
      <c r="B167" s="59"/>
      <c r="C167" s="59"/>
      <c r="D167" s="64"/>
      <c r="E167" s="6"/>
      <c r="F167" s="6"/>
      <c r="G167" s="4"/>
      <c r="H167" s="4"/>
      <c r="I167" s="4"/>
    </row>
    <row r="168" spans="1:9" s="3" customFormat="1" x14ac:dyDescent="0.2">
      <c r="A168" s="59"/>
      <c r="B168" s="59"/>
      <c r="C168" s="58"/>
      <c r="D168" s="12"/>
      <c r="E168" s="18"/>
      <c r="F168" s="18"/>
      <c r="G168" s="4"/>
      <c r="H168" s="4"/>
      <c r="I168" s="4"/>
    </row>
    <row r="169" spans="1:9" s="3" customFormat="1" x14ac:dyDescent="0.2">
      <c r="A169" s="59"/>
      <c r="B169" s="59"/>
      <c r="C169" s="58"/>
      <c r="D169" s="14"/>
      <c r="E169" s="13"/>
      <c r="F169" s="13"/>
      <c r="G169" s="4"/>
      <c r="H169" s="4"/>
      <c r="I169" s="4"/>
    </row>
    <row r="170" spans="1:9" s="3" customFormat="1" x14ac:dyDescent="0.2">
      <c r="A170" s="59"/>
      <c r="B170" s="59"/>
      <c r="C170" s="59"/>
      <c r="D170" s="64"/>
      <c r="E170" s="19"/>
      <c r="F170" s="19"/>
      <c r="G170" s="4"/>
      <c r="H170" s="4"/>
      <c r="I170" s="4"/>
    </row>
    <row r="171" spans="1:9" s="3" customFormat="1" x14ac:dyDescent="0.2">
      <c r="A171" s="59"/>
      <c r="B171" s="58"/>
      <c r="C171" s="59"/>
      <c r="D171" s="63"/>
      <c r="E171" s="1"/>
      <c r="F171" s="1"/>
      <c r="G171" s="4"/>
      <c r="H171" s="4"/>
      <c r="I171" s="4"/>
    </row>
    <row r="172" spans="1:9" s="3" customFormat="1" x14ac:dyDescent="0.2">
      <c r="A172" s="59"/>
      <c r="B172" s="59"/>
      <c r="C172" s="58"/>
      <c r="D172" s="63"/>
      <c r="E172" s="8"/>
      <c r="F172" s="8"/>
      <c r="G172" s="4"/>
      <c r="H172" s="4"/>
      <c r="I172" s="4"/>
    </row>
    <row r="173" spans="1:9" s="3" customFormat="1" x14ac:dyDescent="0.2">
      <c r="A173" s="59"/>
      <c r="B173" s="59"/>
      <c r="C173" s="58"/>
      <c r="D173" s="14"/>
      <c r="E173" s="13"/>
      <c r="F173" s="13"/>
      <c r="G173" s="4"/>
      <c r="H173" s="4"/>
      <c r="I173" s="4"/>
    </row>
    <row r="174" spans="1:9" s="3" customFormat="1" x14ac:dyDescent="0.2">
      <c r="A174" s="59"/>
      <c r="B174" s="59"/>
      <c r="C174" s="58"/>
      <c r="D174" s="14"/>
      <c r="E174" s="13"/>
      <c r="F174" s="13"/>
      <c r="G174" s="4"/>
      <c r="H174" s="4"/>
      <c r="I174" s="4"/>
    </row>
    <row r="175" spans="1:9" s="3" customFormat="1" x14ac:dyDescent="0.2">
      <c r="A175" s="59"/>
      <c r="B175" s="59"/>
      <c r="C175" s="59"/>
      <c r="D175" s="60"/>
      <c r="E175" s="9"/>
      <c r="F175" s="9"/>
      <c r="G175" s="4"/>
      <c r="H175" s="4"/>
      <c r="I175" s="4"/>
    </row>
    <row r="176" spans="1:9" s="22" customFormat="1" ht="18" customHeight="1" x14ac:dyDescent="0.35">
      <c r="A176" s="293"/>
      <c r="B176" s="294"/>
      <c r="C176" s="294"/>
      <c r="D176" s="294"/>
      <c r="E176" s="294"/>
      <c r="F176" s="24"/>
      <c r="G176" s="191"/>
      <c r="H176" s="191"/>
      <c r="I176" s="191"/>
    </row>
    <row r="177" spans="1:9" s="3" customFormat="1" ht="28.5" customHeight="1" x14ac:dyDescent="0.2">
      <c r="A177" s="11"/>
      <c r="B177" s="11"/>
      <c r="C177" s="11"/>
      <c r="D177" s="11"/>
      <c r="E177" s="31"/>
      <c r="F177" s="277"/>
      <c r="G177" s="4"/>
      <c r="H177" s="4"/>
      <c r="I177" s="4"/>
    </row>
    <row r="178" spans="1:9" s="3" customFormat="1" x14ac:dyDescent="0.2">
      <c r="A178" s="59"/>
      <c r="B178" s="59"/>
      <c r="C178" s="59"/>
      <c r="D178" s="59"/>
      <c r="G178" s="4"/>
      <c r="H178" s="4"/>
      <c r="I178" s="4"/>
    </row>
    <row r="179" spans="1:9" s="3" customFormat="1" ht="15.75" x14ac:dyDescent="0.25">
      <c r="A179" s="66"/>
      <c r="B179" s="58"/>
      <c r="C179" s="58"/>
      <c r="D179" s="58"/>
      <c r="E179" s="2"/>
      <c r="F179" s="2"/>
      <c r="G179" s="4"/>
      <c r="H179" s="4"/>
      <c r="I179" s="4"/>
    </row>
    <row r="180" spans="1:9" s="3" customFormat="1" x14ac:dyDescent="0.2">
      <c r="A180" s="58"/>
      <c r="B180" s="58"/>
      <c r="C180" s="58"/>
      <c r="D180" s="58"/>
      <c r="E180" s="2"/>
      <c r="F180" s="2"/>
      <c r="G180" s="4"/>
      <c r="H180" s="4"/>
      <c r="I180" s="4"/>
    </row>
    <row r="181" spans="1:9" s="3" customFormat="1" ht="17.25" customHeight="1" x14ac:dyDescent="0.2">
      <c r="A181" s="58"/>
      <c r="B181" s="58"/>
      <c r="C181" s="58"/>
      <c r="D181" s="58"/>
      <c r="E181" s="2"/>
      <c r="F181" s="2"/>
      <c r="G181" s="4"/>
      <c r="H181" s="4"/>
      <c r="I181" s="4"/>
    </row>
    <row r="182" spans="1:9" s="3" customFormat="1" ht="13.5" customHeight="1" x14ac:dyDescent="0.2">
      <c r="A182" s="58"/>
      <c r="B182" s="58"/>
      <c r="C182" s="58"/>
      <c r="D182" s="58"/>
      <c r="E182" s="2"/>
      <c r="F182" s="2"/>
      <c r="G182" s="4"/>
      <c r="H182" s="4"/>
      <c r="I182" s="4"/>
    </row>
    <row r="183" spans="1:9" s="3" customFormat="1" x14ac:dyDescent="0.2">
      <c r="A183" s="58"/>
      <c r="B183" s="58"/>
      <c r="C183" s="58"/>
      <c r="D183" s="58"/>
      <c r="E183" s="2"/>
      <c r="F183" s="2"/>
      <c r="G183" s="4"/>
      <c r="H183" s="4"/>
      <c r="I183" s="4"/>
    </row>
    <row r="184" spans="1:9" s="3" customFormat="1" x14ac:dyDescent="0.2">
      <c r="A184" s="58"/>
      <c r="B184" s="58"/>
      <c r="C184" s="58"/>
      <c r="D184" s="59"/>
      <c r="G184" s="4"/>
      <c r="H184" s="4"/>
      <c r="I184" s="4"/>
    </row>
    <row r="185" spans="1:9" s="3" customFormat="1" x14ac:dyDescent="0.2">
      <c r="A185" s="58"/>
      <c r="B185" s="58"/>
      <c r="C185" s="58"/>
      <c r="D185" s="58"/>
      <c r="E185" s="2"/>
      <c r="F185" s="2"/>
      <c r="G185" s="4"/>
      <c r="H185" s="4"/>
      <c r="I185" s="4"/>
    </row>
    <row r="186" spans="1:9" s="3" customFormat="1" x14ac:dyDescent="0.2">
      <c r="A186" s="58"/>
      <c r="B186" s="58"/>
      <c r="C186" s="58"/>
      <c r="D186" s="58"/>
      <c r="E186" s="20"/>
      <c r="F186" s="20"/>
      <c r="G186" s="4"/>
      <c r="H186" s="4"/>
      <c r="I186" s="4"/>
    </row>
    <row r="187" spans="1:9" s="3" customFormat="1" x14ac:dyDescent="0.2">
      <c r="A187" s="58"/>
      <c r="B187" s="58"/>
      <c r="C187" s="58"/>
      <c r="D187" s="58"/>
      <c r="E187" s="2"/>
      <c r="F187" s="2"/>
      <c r="G187" s="4"/>
      <c r="H187" s="4"/>
      <c r="I187" s="4"/>
    </row>
    <row r="188" spans="1:9" s="3" customFormat="1" ht="22.5" customHeight="1" x14ac:dyDescent="0.2">
      <c r="A188" s="58"/>
      <c r="B188" s="58"/>
      <c r="C188" s="58"/>
      <c r="D188" s="58"/>
      <c r="E188" s="29"/>
      <c r="F188" s="29"/>
      <c r="G188" s="4"/>
      <c r="H188" s="4"/>
      <c r="I188" s="4"/>
    </row>
    <row r="189" spans="1:9" s="3" customFormat="1" ht="22.5" customHeight="1" x14ac:dyDescent="0.2">
      <c r="A189" s="59"/>
      <c r="B189" s="59"/>
      <c r="C189" s="59"/>
      <c r="D189" s="14"/>
      <c r="E189" s="39"/>
      <c r="F189" s="39"/>
      <c r="G189" s="4"/>
      <c r="H189" s="4"/>
      <c r="I189" s="4"/>
    </row>
    <row r="190" spans="1:9" s="3" customFormat="1" x14ac:dyDescent="0.2">
      <c r="A190" s="59"/>
      <c r="B190" s="59"/>
      <c r="C190" s="59"/>
      <c r="D190" s="59"/>
      <c r="G190" s="4"/>
      <c r="H190" s="4"/>
      <c r="I190" s="4"/>
    </row>
    <row r="191" spans="1:9" s="3" customFormat="1" x14ac:dyDescent="0.2">
      <c r="A191" s="59"/>
      <c r="B191" s="59"/>
      <c r="C191" s="59"/>
      <c r="D191" s="59"/>
      <c r="G191" s="4"/>
      <c r="H191" s="4"/>
      <c r="I191" s="4"/>
    </row>
    <row r="192" spans="1:9" s="3" customFormat="1" x14ac:dyDescent="0.2">
      <c r="A192" s="59"/>
      <c r="B192" s="59"/>
      <c r="C192" s="59"/>
      <c r="D192" s="59"/>
      <c r="G192" s="4"/>
      <c r="H192" s="4"/>
      <c r="I192" s="4"/>
    </row>
    <row r="193" spans="1:9" s="3" customFormat="1" x14ac:dyDescent="0.2">
      <c r="A193" s="59"/>
      <c r="B193" s="59"/>
      <c r="C193" s="59"/>
      <c r="D193" s="59"/>
      <c r="G193" s="4"/>
      <c r="H193" s="4"/>
      <c r="I193" s="4"/>
    </row>
    <row r="194" spans="1:9" s="3" customFormat="1" x14ac:dyDescent="0.2">
      <c r="A194" s="59"/>
      <c r="B194" s="59"/>
      <c r="C194" s="59"/>
      <c r="D194" s="59"/>
      <c r="G194" s="4"/>
      <c r="H194" s="4"/>
      <c r="I194" s="4"/>
    </row>
    <row r="195" spans="1:9" s="3" customFormat="1" x14ac:dyDescent="0.2">
      <c r="A195" s="59"/>
      <c r="B195" s="59"/>
      <c r="C195" s="59"/>
      <c r="D195" s="59"/>
      <c r="G195" s="4"/>
      <c r="H195" s="4"/>
      <c r="I195" s="4"/>
    </row>
    <row r="196" spans="1:9" s="3" customFormat="1" x14ac:dyDescent="0.2">
      <c r="A196" s="59"/>
      <c r="B196" s="59"/>
      <c r="C196" s="59"/>
      <c r="D196" s="59"/>
      <c r="G196" s="4"/>
      <c r="H196" s="4"/>
      <c r="I196" s="4"/>
    </row>
    <row r="197" spans="1:9" s="3" customFormat="1" x14ac:dyDescent="0.2">
      <c r="A197" s="59"/>
      <c r="B197" s="59"/>
      <c r="C197" s="59"/>
      <c r="D197" s="59"/>
      <c r="G197" s="4"/>
      <c r="H197" s="4"/>
      <c r="I197" s="4"/>
    </row>
    <row r="198" spans="1:9" s="3" customFormat="1" x14ac:dyDescent="0.2">
      <c r="A198" s="59"/>
      <c r="B198" s="59"/>
      <c r="C198" s="59"/>
      <c r="D198" s="59"/>
      <c r="G198" s="4"/>
      <c r="H198" s="4"/>
      <c r="I198" s="4"/>
    </row>
    <row r="199" spans="1:9" s="3" customFormat="1" x14ac:dyDescent="0.2">
      <c r="A199" s="59"/>
      <c r="B199" s="59"/>
      <c r="C199" s="59"/>
      <c r="D199" s="59"/>
      <c r="G199" s="4"/>
      <c r="H199" s="4"/>
      <c r="I199" s="4"/>
    </row>
    <row r="200" spans="1:9" s="3" customFormat="1" x14ac:dyDescent="0.2">
      <c r="A200" s="59"/>
      <c r="B200" s="59"/>
      <c r="C200" s="59"/>
      <c r="D200" s="59"/>
      <c r="G200" s="4"/>
      <c r="H200" s="4"/>
      <c r="I200" s="4"/>
    </row>
    <row r="201" spans="1:9" s="3" customFormat="1" x14ac:dyDescent="0.2">
      <c r="A201" s="59"/>
      <c r="B201" s="59"/>
      <c r="C201" s="59"/>
      <c r="D201" s="59"/>
      <c r="G201" s="4"/>
      <c r="H201" s="4"/>
      <c r="I201" s="4"/>
    </row>
    <row r="202" spans="1:9" s="3" customFormat="1" x14ac:dyDescent="0.2">
      <c r="A202" s="59"/>
      <c r="B202" s="59"/>
      <c r="C202" s="59"/>
      <c r="D202" s="59"/>
      <c r="G202" s="4"/>
      <c r="H202" s="4"/>
      <c r="I202" s="4"/>
    </row>
    <row r="203" spans="1:9" s="3" customFormat="1" x14ac:dyDescent="0.2">
      <c r="A203" s="59"/>
      <c r="B203" s="59"/>
      <c r="C203" s="59"/>
      <c r="D203" s="59"/>
      <c r="G203" s="4"/>
      <c r="H203" s="4"/>
      <c r="I203" s="4"/>
    </row>
    <row r="204" spans="1:9" s="3" customFormat="1" x14ac:dyDescent="0.2">
      <c r="A204" s="59"/>
      <c r="B204" s="59"/>
      <c r="C204" s="59"/>
      <c r="D204" s="59"/>
      <c r="G204" s="4"/>
      <c r="H204" s="4"/>
      <c r="I204" s="4"/>
    </row>
    <row r="205" spans="1:9" s="3" customFormat="1" x14ac:dyDescent="0.2">
      <c r="A205" s="59"/>
      <c r="B205" s="59"/>
      <c r="C205" s="59"/>
      <c r="D205" s="59"/>
      <c r="G205" s="4"/>
      <c r="H205" s="4"/>
      <c r="I205" s="4"/>
    </row>
    <row r="206" spans="1:9" s="3" customFormat="1" x14ac:dyDescent="0.2">
      <c r="A206" s="59"/>
      <c r="B206" s="59"/>
      <c r="C206" s="59"/>
      <c r="D206" s="59"/>
      <c r="G206" s="4"/>
      <c r="H206" s="4"/>
      <c r="I206" s="4"/>
    </row>
    <row r="207" spans="1:9" s="3" customFormat="1" x14ac:dyDescent="0.2">
      <c r="A207" s="59"/>
      <c r="B207" s="59"/>
      <c r="C207" s="59"/>
      <c r="D207" s="59"/>
      <c r="G207" s="4"/>
      <c r="H207" s="4"/>
      <c r="I207" s="4"/>
    </row>
    <row r="208" spans="1:9" s="3" customFormat="1" x14ac:dyDescent="0.2">
      <c r="A208" s="59"/>
      <c r="B208" s="59"/>
      <c r="C208" s="59"/>
      <c r="D208" s="59"/>
      <c r="G208" s="4"/>
      <c r="H208" s="4"/>
      <c r="I208" s="4"/>
    </row>
    <row r="209" spans="1:9" s="3" customFormat="1" x14ac:dyDescent="0.2">
      <c r="A209" s="59"/>
      <c r="B209" s="59"/>
      <c r="C209" s="59"/>
      <c r="D209" s="59"/>
      <c r="G209" s="4"/>
      <c r="H209" s="4"/>
      <c r="I209" s="4"/>
    </row>
    <row r="210" spans="1:9" s="3" customFormat="1" x14ac:dyDescent="0.2">
      <c r="A210" s="59"/>
      <c r="B210" s="59"/>
      <c r="C210" s="59"/>
      <c r="D210" s="59"/>
      <c r="G210" s="4"/>
      <c r="H210" s="4"/>
      <c r="I210" s="4"/>
    </row>
    <row r="211" spans="1:9" s="3" customFormat="1" x14ac:dyDescent="0.2">
      <c r="A211" s="59"/>
      <c r="B211" s="59"/>
      <c r="C211" s="59"/>
      <c r="D211" s="59"/>
      <c r="G211" s="4"/>
      <c r="H211" s="4"/>
      <c r="I211" s="4"/>
    </row>
    <row r="212" spans="1:9" s="3" customFormat="1" x14ac:dyDescent="0.2">
      <c r="A212" s="59"/>
      <c r="B212" s="59"/>
      <c r="C212" s="59"/>
      <c r="D212" s="59"/>
      <c r="G212" s="4"/>
      <c r="H212" s="4"/>
      <c r="I212" s="4"/>
    </row>
    <row r="213" spans="1:9" s="3" customFormat="1" x14ac:dyDescent="0.2">
      <c r="A213" s="59"/>
      <c r="B213" s="59"/>
      <c r="C213" s="59"/>
      <c r="D213" s="59"/>
      <c r="G213" s="4"/>
      <c r="H213" s="4"/>
      <c r="I213" s="4"/>
    </row>
    <row r="214" spans="1:9" s="3" customFormat="1" x14ac:dyDescent="0.2">
      <c r="A214" s="59"/>
      <c r="B214" s="59"/>
      <c r="C214" s="59"/>
      <c r="D214" s="59"/>
      <c r="G214" s="4"/>
      <c r="H214" s="4"/>
      <c r="I214" s="4"/>
    </row>
    <row r="215" spans="1:9" s="3" customFormat="1" x14ac:dyDescent="0.2">
      <c r="A215" s="59"/>
      <c r="B215" s="59"/>
      <c r="C215" s="59"/>
      <c r="D215" s="59"/>
      <c r="G215" s="4"/>
      <c r="H215" s="4"/>
      <c r="I215" s="4"/>
    </row>
    <row r="216" spans="1:9" s="3" customFormat="1" x14ac:dyDescent="0.2">
      <c r="A216" s="59"/>
      <c r="B216" s="59"/>
      <c r="C216" s="59"/>
      <c r="D216" s="59"/>
      <c r="G216" s="4"/>
      <c r="H216" s="4"/>
      <c r="I216" s="4"/>
    </row>
    <row r="217" spans="1:9" s="3" customFormat="1" x14ac:dyDescent="0.2">
      <c r="A217" s="59"/>
      <c r="B217" s="59"/>
      <c r="C217" s="59"/>
      <c r="D217" s="59"/>
      <c r="G217" s="4"/>
      <c r="H217" s="4"/>
      <c r="I217" s="4"/>
    </row>
    <row r="218" spans="1:9" s="3" customFormat="1" x14ac:dyDescent="0.2">
      <c r="A218" s="59"/>
      <c r="B218" s="59"/>
      <c r="C218" s="59"/>
      <c r="D218" s="59"/>
      <c r="G218" s="4"/>
      <c r="H218" s="4"/>
      <c r="I218" s="4"/>
    </row>
    <row r="219" spans="1:9" s="3" customFormat="1" x14ac:dyDescent="0.2">
      <c r="A219" s="59"/>
      <c r="B219" s="59"/>
      <c r="C219" s="59"/>
      <c r="D219" s="59"/>
      <c r="G219" s="4"/>
      <c r="H219" s="4"/>
      <c r="I219" s="4"/>
    </row>
    <row r="220" spans="1:9" s="3" customFormat="1" x14ac:dyDescent="0.2">
      <c r="A220" s="59"/>
      <c r="B220" s="59"/>
      <c r="C220" s="59"/>
      <c r="D220" s="59"/>
      <c r="G220" s="4"/>
      <c r="H220" s="4"/>
      <c r="I220" s="4"/>
    </row>
    <row r="221" spans="1:9" s="3" customFormat="1" x14ac:dyDescent="0.2">
      <c r="A221" s="59"/>
      <c r="B221" s="59"/>
      <c r="C221" s="59"/>
      <c r="D221" s="59"/>
      <c r="G221" s="4"/>
      <c r="H221" s="4"/>
      <c r="I221" s="4"/>
    </row>
    <row r="222" spans="1:9" s="3" customFormat="1" x14ac:dyDescent="0.2">
      <c r="A222" s="59"/>
      <c r="B222" s="59"/>
      <c r="C222" s="59"/>
      <c r="D222" s="59"/>
      <c r="G222" s="4"/>
      <c r="H222" s="4"/>
      <c r="I222" s="4"/>
    </row>
    <row r="223" spans="1:9" s="3" customFormat="1" x14ac:dyDescent="0.2">
      <c r="A223" s="59"/>
      <c r="B223" s="59"/>
      <c r="C223" s="59"/>
      <c r="D223" s="59"/>
      <c r="G223" s="4"/>
      <c r="H223" s="4"/>
      <c r="I223" s="4"/>
    </row>
    <row r="224" spans="1:9" s="3" customFormat="1" x14ac:dyDescent="0.2">
      <c r="A224" s="59"/>
      <c r="B224" s="59"/>
      <c r="C224" s="59"/>
      <c r="D224" s="59"/>
      <c r="G224" s="4"/>
      <c r="H224" s="4"/>
      <c r="I224" s="4"/>
    </row>
    <row r="225" spans="1:9" s="3" customFormat="1" x14ac:dyDescent="0.2">
      <c r="A225" s="59"/>
      <c r="B225" s="59"/>
      <c r="C225" s="59"/>
      <c r="D225" s="59"/>
      <c r="G225" s="4"/>
      <c r="H225" s="4"/>
      <c r="I225" s="4"/>
    </row>
    <row r="226" spans="1:9" s="3" customFormat="1" x14ac:dyDescent="0.2">
      <c r="A226" s="59"/>
      <c r="B226" s="59"/>
      <c r="C226" s="59"/>
      <c r="D226" s="59"/>
      <c r="G226" s="4"/>
      <c r="H226" s="4"/>
      <c r="I226" s="4"/>
    </row>
    <row r="227" spans="1:9" s="3" customFormat="1" x14ac:dyDescent="0.2">
      <c r="A227" s="59"/>
      <c r="B227" s="59"/>
      <c r="C227" s="59"/>
      <c r="D227" s="59"/>
      <c r="G227" s="4"/>
      <c r="H227" s="4"/>
      <c r="I227" s="4"/>
    </row>
    <row r="228" spans="1:9" s="3" customFormat="1" x14ac:dyDescent="0.2">
      <c r="A228" s="59"/>
      <c r="B228" s="59"/>
      <c r="C228" s="59"/>
      <c r="D228" s="59"/>
      <c r="G228" s="4"/>
      <c r="H228" s="4"/>
      <c r="I228" s="4"/>
    </row>
    <row r="229" spans="1:9" s="3" customFormat="1" x14ac:dyDescent="0.2">
      <c r="A229" s="59"/>
      <c r="B229" s="59"/>
      <c r="C229" s="59"/>
      <c r="D229" s="59"/>
      <c r="G229" s="4"/>
      <c r="H229" s="4"/>
      <c r="I229" s="4"/>
    </row>
    <row r="230" spans="1:9" s="3" customFormat="1" x14ac:dyDescent="0.2">
      <c r="A230" s="59"/>
      <c r="B230" s="59"/>
      <c r="C230" s="59"/>
      <c r="D230" s="59"/>
      <c r="G230" s="4"/>
      <c r="H230" s="4"/>
      <c r="I230" s="4"/>
    </row>
    <row r="231" spans="1:9" s="3" customFormat="1" x14ac:dyDescent="0.2">
      <c r="A231" s="59"/>
      <c r="B231" s="59"/>
      <c r="C231" s="59"/>
      <c r="D231" s="59"/>
      <c r="G231" s="4"/>
      <c r="H231" s="4"/>
      <c r="I231" s="4"/>
    </row>
    <row r="232" spans="1:9" s="3" customFormat="1" x14ac:dyDescent="0.2">
      <c r="A232" s="59"/>
      <c r="B232" s="59"/>
      <c r="C232" s="59"/>
      <c r="D232" s="59"/>
      <c r="G232" s="4"/>
      <c r="H232" s="4"/>
      <c r="I232" s="4"/>
    </row>
    <row r="233" spans="1:9" s="3" customFormat="1" x14ac:dyDescent="0.2">
      <c r="A233" s="59"/>
      <c r="B233" s="59"/>
      <c r="C233" s="59"/>
      <c r="D233" s="59"/>
      <c r="G233" s="4"/>
      <c r="H233" s="4"/>
      <c r="I233" s="4"/>
    </row>
    <row r="234" spans="1:9" s="3" customFormat="1" x14ac:dyDescent="0.2">
      <c r="A234" s="59"/>
      <c r="B234" s="59"/>
      <c r="C234" s="59"/>
      <c r="D234" s="59"/>
      <c r="G234" s="4"/>
      <c r="H234" s="4"/>
      <c r="I234" s="4"/>
    </row>
    <row r="235" spans="1:9" s="3" customFormat="1" x14ac:dyDescent="0.2">
      <c r="A235" s="59"/>
      <c r="B235" s="59"/>
      <c r="C235" s="59"/>
      <c r="D235" s="59"/>
      <c r="G235" s="4"/>
      <c r="H235" s="4"/>
      <c r="I235" s="4"/>
    </row>
    <row r="236" spans="1:9" s="3" customFormat="1" x14ac:dyDescent="0.2">
      <c r="A236" s="59"/>
      <c r="B236" s="59"/>
      <c r="C236" s="59"/>
      <c r="D236" s="59"/>
      <c r="G236" s="4"/>
      <c r="H236" s="4"/>
      <c r="I236" s="4"/>
    </row>
    <row r="237" spans="1:9" s="3" customFormat="1" x14ac:dyDescent="0.2">
      <c r="A237" s="59"/>
      <c r="B237" s="59"/>
      <c r="C237" s="59"/>
      <c r="D237" s="59"/>
      <c r="G237" s="4"/>
      <c r="H237" s="4"/>
      <c r="I237" s="4"/>
    </row>
    <row r="238" spans="1:9" s="3" customFormat="1" x14ac:dyDescent="0.2">
      <c r="A238" s="59"/>
      <c r="B238" s="59"/>
      <c r="C238" s="59"/>
      <c r="D238" s="59"/>
      <c r="G238" s="4"/>
      <c r="H238" s="4"/>
      <c r="I238" s="4"/>
    </row>
    <row r="239" spans="1:9" s="3" customFormat="1" x14ac:dyDescent="0.2">
      <c r="A239" s="59"/>
      <c r="B239" s="59"/>
      <c r="C239" s="59"/>
      <c r="D239" s="59"/>
      <c r="G239" s="4"/>
      <c r="H239" s="4"/>
      <c r="I239" s="4"/>
    </row>
    <row r="240" spans="1:9" s="3" customFormat="1" x14ac:dyDescent="0.2">
      <c r="A240" s="59"/>
      <c r="B240" s="59"/>
      <c r="C240" s="59"/>
      <c r="D240" s="59"/>
      <c r="G240" s="4"/>
      <c r="H240" s="4"/>
      <c r="I240" s="4"/>
    </row>
    <row r="241" spans="1:9" s="3" customFormat="1" x14ac:dyDescent="0.2">
      <c r="A241" s="59"/>
      <c r="B241" s="59"/>
      <c r="C241" s="59"/>
      <c r="D241" s="59"/>
      <c r="G241" s="4"/>
      <c r="H241" s="4"/>
      <c r="I241" s="4"/>
    </row>
    <row r="242" spans="1:9" s="3" customFormat="1" x14ac:dyDescent="0.2">
      <c r="A242" s="59"/>
      <c r="B242" s="59"/>
      <c r="C242" s="59"/>
      <c r="D242" s="59"/>
      <c r="G242" s="4"/>
      <c r="H242" s="4"/>
      <c r="I242" s="4"/>
    </row>
    <row r="243" spans="1:9" s="3" customFormat="1" x14ac:dyDescent="0.2">
      <c r="A243" s="59"/>
      <c r="B243" s="59"/>
      <c r="C243" s="59"/>
      <c r="D243" s="59"/>
      <c r="G243" s="4"/>
      <c r="H243" s="4"/>
      <c r="I243" s="4"/>
    </row>
    <row r="244" spans="1:9" s="3" customFormat="1" x14ac:dyDescent="0.2">
      <c r="A244" s="59"/>
      <c r="B244" s="59"/>
      <c r="C244" s="59"/>
      <c r="D244" s="59"/>
      <c r="G244" s="4"/>
      <c r="H244" s="4"/>
      <c r="I244" s="4"/>
    </row>
    <row r="245" spans="1:9" s="3" customFormat="1" x14ac:dyDescent="0.2">
      <c r="A245" s="59"/>
      <c r="B245" s="59"/>
      <c r="C245" s="59"/>
      <c r="D245" s="59"/>
      <c r="G245" s="4"/>
      <c r="H245" s="4"/>
      <c r="I245" s="4"/>
    </row>
    <row r="246" spans="1:9" s="3" customFormat="1" x14ac:dyDescent="0.2">
      <c r="A246" s="59"/>
      <c r="B246" s="59"/>
      <c r="C246" s="59"/>
      <c r="D246" s="59"/>
      <c r="G246" s="4"/>
      <c r="H246" s="4"/>
      <c r="I246" s="4"/>
    </row>
    <row r="247" spans="1:9" s="3" customFormat="1" x14ac:dyDescent="0.2">
      <c r="A247" s="59"/>
      <c r="B247" s="59"/>
      <c r="C247" s="59"/>
      <c r="D247" s="59"/>
      <c r="G247" s="4"/>
      <c r="H247" s="4"/>
      <c r="I247" s="4"/>
    </row>
    <row r="248" spans="1:9" s="3" customFormat="1" x14ac:dyDescent="0.2">
      <c r="A248" s="59"/>
      <c r="B248" s="59"/>
      <c r="C248" s="59"/>
      <c r="D248" s="59"/>
      <c r="G248" s="4"/>
      <c r="H248" s="4"/>
      <c r="I248" s="4"/>
    </row>
    <row r="249" spans="1:9" s="3" customFormat="1" x14ac:dyDescent="0.2">
      <c r="A249" s="59"/>
      <c r="B249" s="59"/>
      <c r="C249" s="59"/>
      <c r="D249" s="59"/>
      <c r="G249" s="4"/>
      <c r="H249" s="4"/>
      <c r="I249" s="4"/>
    </row>
    <row r="250" spans="1:9" s="3" customFormat="1" x14ac:dyDescent="0.2">
      <c r="A250" s="59"/>
      <c r="B250" s="59"/>
      <c r="C250" s="59"/>
      <c r="D250" s="59"/>
      <c r="G250" s="4"/>
      <c r="H250" s="4"/>
      <c r="I250" s="4"/>
    </row>
    <row r="251" spans="1:9" s="3" customFormat="1" x14ac:dyDescent="0.2">
      <c r="A251" s="59"/>
      <c r="B251" s="59"/>
      <c r="C251" s="59"/>
      <c r="D251" s="59"/>
      <c r="G251" s="4"/>
      <c r="H251" s="4"/>
      <c r="I251" s="4"/>
    </row>
    <row r="252" spans="1:9" s="3" customFormat="1" x14ac:dyDescent="0.2">
      <c r="A252" s="59"/>
      <c r="B252" s="59"/>
      <c r="C252" s="59"/>
      <c r="D252" s="59"/>
      <c r="G252" s="4"/>
      <c r="H252" s="4"/>
      <c r="I252" s="4"/>
    </row>
    <row r="253" spans="1:9" s="3" customFormat="1" x14ac:dyDescent="0.2">
      <c r="A253" s="59"/>
      <c r="B253" s="59"/>
      <c r="C253" s="59"/>
      <c r="D253" s="59"/>
      <c r="G253" s="4"/>
      <c r="H253" s="4"/>
      <c r="I253" s="4"/>
    </row>
    <row r="254" spans="1:9" s="3" customFormat="1" x14ac:dyDescent="0.2">
      <c r="A254" s="59"/>
      <c r="B254" s="59"/>
      <c r="C254" s="59"/>
      <c r="D254" s="59"/>
      <c r="G254" s="4"/>
      <c r="H254" s="4"/>
      <c r="I254" s="4"/>
    </row>
    <row r="255" spans="1:9" s="3" customFormat="1" x14ac:dyDescent="0.2">
      <c r="A255" s="59"/>
      <c r="B255" s="59"/>
      <c r="C255" s="59"/>
      <c r="D255" s="59"/>
      <c r="G255" s="4"/>
      <c r="H255" s="4"/>
      <c r="I255" s="4"/>
    </row>
    <row r="256" spans="1:9" s="3" customFormat="1" x14ac:dyDescent="0.2">
      <c r="A256" s="59"/>
      <c r="B256" s="59"/>
      <c r="C256" s="59"/>
      <c r="D256" s="59"/>
      <c r="G256" s="4"/>
      <c r="H256" s="4"/>
      <c r="I256" s="4"/>
    </row>
    <row r="257" spans="1:9" s="3" customFormat="1" x14ac:dyDescent="0.2">
      <c r="A257" s="59"/>
      <c r="B257" s="59"/>
      <c r="C257" s="59"/>
      <c r="D257" s="59"/>
      <c r="G257" s="4"/>
      <c r="H257" s="4"/>
      <c r="I257" s="4"/>
    </row>
    <row r="258" spans="1:9" s="3" customFormat="1" x14ac:dyDescent="0.2">
      <c r="A258" s="59"/>
      <c r="B258" s="59"/>
      <c r="C258" s="59"/>
      <c r="D258" s="59"/>
      <c r="G258" s="4"/>
      <c r="H258" s="4"/>
      <c r="I258" s="4"/>
    </row>
    <row r="259" spans="1:9" s="3" customFormat="1" x14ac:dyDescent="0.2">
      <c r="A259" s="59"/>
      <c r="B259" s="59"/>
      <c r="C259" s="59"/>
      <c r="D259" s="59"/>
      <c r="G259" s="4"/>
      <c r="H259" s="4"/>
      <c r="I259" s="4"/>
    </row>
    <row r="260" spans="1:9" s="3" customFormat="1" x14ac:dyDescent="0.2">
      <c r="A260" s="59"/>
      <c r="B260" s="59"/>
      <c r="C260" s="59"/>
      <c r="D260" s="59"/>
      <c r="G260" s="4"/>
      <c r="H260" s="4"/>
      <c r="I260" s="4"/>
    </row>
    <row r="261" spans="1:9" s="3" customFormat="1" x14ac:dyDescent="0.2">
      <c r="A261" s="59"/>
      <c r="B261" s="59"/>
      <c r="C261" s="59"/>
      <c r="D261" s="59"/>
      <c r="G261" s="4"/>
      <c r="H261" s="4"/>
      <c r="I261" s="4"/>
    </row>
    <row r="262" spans="1:9" s="3" customFormat="1" x14ac:dyDescent="0.2">
      <c r="A262" s="59"/>
      <c r="B262" s="59"/>
      <c r="C262" s="59"/>
      <c r="D262" s="59"/>
      <c r="G262" s="4"/>
      <c r="H262" s="4"/>
      <c r="I262" s="4"/>
    </row>
    <row r="263" spans="1:9" s="3" customFormat="1" x14ac:dyDescent="0.2">
      <c r="A263" s="59"/>
      <c r="B263" s="59"/>
      <c r="C263" s="59"/>
      <c r="D263" s="59"/>
      <c r="G263" s="4"/>
      <c r="H263" s="4"/>
      <c r="I263" s="4"/>
    </row>
    <row r="264" spans="1:9" s="3" customFormat="1" x14ac:dyDescent="0.2">
      <c r="A264" s="59"/>
      <c r="B264" s="59"/>
      <c r="C264" s="59"/>
      <c r="D264" s="59"/>
      <c r="G264" s="4"/>
      <c r="H264" s="4"/>
      <c r="I264" s="4"/>
    </row>
    <row r="265" spans="1:9" s="3" customFormat="1" x14ac:dyDescent="0.2">
      <c r="A265" s="59"/>
      <c r="B265" s="59"/>
      <c r="C265" s="59"/>
      <c r="D265" s="59"/>
      <c r="G265" s="4"/>
      <c r="H265" s="4"/>
      <c r="I265" s="4"/>
    </row>
    <row r="266" spans="1:9" s="3" customFormat="1" x14ac:dyDescent="0.2">
      <c r="A266" s="59"/>
      <c r="B266" s="59"/>
      <c r="C266" s="59"/>
      <c r="D266" s="59"/>
      <c r="G266" s="4"/>
      <c r="H266" s="4"/>
      <c r="I266" s="4"/>
    </row>
    <row r="267" spans="1:9" s="3" customFormat="1" x14ac:dyDescent="0.2">
      <c r="A267" s="59"/>
      <c r="B267" s="59"/>
      <c r="C267" s="59"/>
      <c r="D267" s="59"/>
      <c r="G267" s="4"/>
      <c r="H267" s="4"/>
      <c r="I267" s="4"/>
    </row>
    <row r="268" spans="1:9" s="3" customFormat="1" x14ac:dyDescent="0.2">
      <c r="A268" s="59"/>
      <c r="B268" s="59"/>
      <c r="C268" s="59"/>
      <c r="D268" s="59"/>
      <c r="G268" s="4"/>
      <c r="H268" s="4"/>
      <c r="I268" s="4"/>
    </row>
    <row r="269" spans="1:9" s="3" customFormat="1" x14ac:dyDescent="0.2">
      <c r="A269" s="59"/>
      <c r="B269" s="59"/>
      <c r="C269" s="59"/>
      <c r="D269" s="59"/>
      <c r="G269" s="4"/>
      <c r="H269" s="4"/>
      <c r="I269" s="4"/>
    </row>
    <row r="270" spans="1:9" s="3" customFormat="1" x14ac:dyDescent="0.2">
      <c r="A270" s="59"/>
      <c r="B270" s="59"/>
      <c r="C270" s="59"/>
      <c r="D270" s="59"/>
      <c r="G270" s="4"/>
      <c r="H270" s="4"/>
      <c r="I270" s="4"/>
    </row>
    <row r="271" spans="1:9" s="3" customFormat="1" x14ac:dyDescent="0.2">
      <c r="A271" s="59"/>
      <c r="B271" s="59"/>
      <c r="C271" s="59"/>
      <c r="D271" s="59"/>
      <c r="G271" s="4"/>
      <c r="H271" s="4"/>
      <c r="I271" s="4"/>
    </row>
    <row r="272" spans="1:9" s="3" customFormat="1" x14ac:dyDescent="0.2">
      <c r="A272" s="59"/>
      <c r="B272" s="59"/>
      <c r="C272" s="59"/>
      <c r="D272" s="59"/>
      <c r="G272" s="4"/>
      <c r="H272" s="4"/>
      <c r="I272" s="4"/>
    </row>
    <row r="273" spans="1:9" s="3" customFormat="1" x14ac:dyDescent="0.2">
      <c r="A273" s="59"/>
      <c r="B273" s="59"/>
      <c r="C273" s="59"/>
      <c r="D273" s="59"/>
      <c r="G273" s="4"/>
      <c r="H273" s="4"/>
      <c r="I273" s="4"/>
    </row>
    <row r="274" spans="1:9" s="3" customFormat="1" x14ac:dyDescent="0.2">
      <c r="A274" s="59"/>
      <c r="B274" s="59"/>
      <c r="C274" s="59"/>
      <c r="D274" s="59"/>
      <c r="G274" s="4"/>
      <c r="H274" s="4"/>
      <c r="I274" s="4"/>
    </row>
    <row r="275" spans="1:9" s="3" customFormat="1" x14ac:dyDescent="0.2">
      <c r="A275" s="59"/>
      <c r="B275" s="59"/>
      <c r="C275" s="59"/>
      <c r="D275" s="59"/>
      <c r="G275" s="4"/>
      <c r="H275" s="4"/>
      <c r="I275" s="4"/>
    </row>
    <row r="276" spans="1:9" s="3" customFormat="1" x14ac:dyDescent="0.2">
      <c r="A276" s="59"/>
      <c r="B276" s="59"/>
      <c r="C276" s="59"/>
      <c r="D276" s="59"/>
      <c r="G276" s="4"/>
      <c r="H276" s="4"/>
      <c r="I276" s="4"/>
    </row>
    <row r="277" spans="1:9" s="3" customFormat="1" x14ac:dyDescent="0.2">
      <c r="A277" s="59"/>
      <c r="B277" s="59"/>
      <c r="C277" s="59"/>
      <c r="D277" s="59"/>
      <c r="G277" s="4"/>
      <c r="H277" s="4"/>
      <c r="I277" s="4"/>
    </row>
    <row r="278" spans="1:9" s="3" customFormat="1" x14ac:dyDescent="0.2">
      <c r="A278" s="59"/>
      <c r="B278" s="59"/>
      <c r="C278" s="59"/>
      <c r="D278" s="59"/>
      <c r="G278" s="4"/>
      <c r="H278" s="4"/>
      <c r="I278" s="4"/>
    </row>
    <row r="279" spans="1:9" s="3" customFormat="1" x14ac:dyDescent="0.2">
      <c r="A279" s="59"/>
      <c r="B279" s="59"/>
      <c r="C279" s="59"/>
      <c r="D279" s="59"/>
      <c r="G279" s="4"/>
      <c r="H279" s="4"/>
      <c r="I279" s="4"/>
    </row>
    <row r="280" spans="1:9" s="3" customFormat="1" x14ac:dyDescent="0.2">
      <c r="A280" s="59"/>
      <c r="B280" s="59"/>
      <c r="C280" s="59"/>
      <c r="D280" s="59"/>
      <c r="G280" s="4"/>
      <c r="H280" s="4"/>
      <c r="I280" s="4"/>
    </row>
    <row r="281" spans="1:9" s="3" customFormat="1" x14ac:dyDescent="0.2">
      <c r="A281" s="59"/>
      <c r="B281" s="59"/>
      <c r="C281" s="59"/>
      <c r="D281" s="59"/>
      <c r="G281" s="4"/>
      <c r="H281" s="4"/>
      <c r="I281" s="4"/>
    </row>
    <row r="282" spans="1:9" s="3" customFormat="1" x14ac:dyDescent="0.2">
      <c r="A282" s="59"/>
      <c r="B282" s="59"/>
      <c r="C282" s="59"/>
      <c r="D282" s="59"/>
      <c r="G282" s="4"/>
      <c r="H282" s="4"/>
      <c r="I282" s="4"/>
    </row>
    <row r="283" spans="1:9" s="3" customFormat="1" x14ac:dyDescent="0.2">
      <c r="A283" s="59"/>
      <c r="B283" s="59"/>
      <c r="C283" s="59"/>
      <c r="D283" s="59"/>
      <c r="G283" s="4"/>
      <c r="H283" s="4"/>
      <c r="I283" s="4"/>
    </row>
    <row r="284" spans="1:9" s="3" customFormat="1" x14ac:dyDescent="0.2">
      <c r="A284" s="59"/>
      <c r="B284" s="59"/>
      <c r="C284" s="59"/>
      <c r="D284" s="59"/>
      <c r="G284" s="4"/>
      <c r="H284" s="4"/>
      <c r="I284" s="4"/>
    </row>
    <row r="285" spans="1:9" s="3" customFormat="1" x14ac:dyDescent="0.2">
      <c r="A285" s="59"/>
      <c r="B285" s="59"/>
      <c r="C285" s="59"/>
      <c r="D285" s="59"/>
      <c r="G285" s="4"/>
      <c r="H285" s="4"/>
      <c r="I285" s="4"/>
    </row>
    <row r="286" spans="1:9" s="3" customFormat="1" x14ac:dyDescent="0.2">
      <c r="A286" s="59"/>
      <c r="B286" s="59"/>
      <c r="C286" s="59"/>
      <c r="D286" s="59"/>
      <c r="G286" s="4"/>
      <c r="H286" s="4"/>
      <c r="I286" s="4"/>
    </row>
    <row r="287" spans="1:9" s="3" customFormat="1" x14ac:dyDescent="0.2">
      <c r="A287" s="59"/>
      <c r="B287" s="59"/>
      <c r="C287" s="59"/>
      <c r="D287" s="59"/>
      <c r="G287" s="4"/>
      <c r="H287" s="4"/>
      <c r="I287" s="4"/>
    </row>
    <row r="288" spans="1:9" s="3" customFormat="1" x14ac:dyDescent="0.2">
      <c r="A288" s="59"/>
      <c r="B288" s="59"/>
      <c r="C288" s="59"/>
      <c r="D288" s="59"/>
      <c r="G288" s="4"/>
      <c r="H288" s="4"/>
      <c r="I288" s="4"/>
    </row>
    <row r="289" spans="1:9" s="3" customFormat="1" x14ac:dyDescent="0.2">
      <c r="A289" s="59"/>
      <c r="B289" s="59"/>
      <c r="C289" s="59"/>
      <c r="D289" s="59"/>
      <c r="G289" s="4"/>
      <c r="H289" s="4"/>
      <c r="I289" s="4"/>
    </row>
    <row r="290" spans="1:9" s="3" customFormat="1" x14ac:dyDescent="0.2">
      <c r="A290" s="59"/>
      <c r="B290" s="59"/>
      <c r="C290" s="59"/>
      <c r="D290" s="59"/>
      <c r="G290" s="4"/>
      <c r="H290" s="4"/>
      <c r="I290" s="4"/>
    </row>
    <row r="291" spans="1:9" s="3" customFormat="1" x14ac:dyDescent="0.2">
      <c r="A291" s="59"/>
      <c r="B291" s="59"/>
      <c r="C291" s="59"/>
      <c r="D291" s="59"/>
      <c r="G291" s="4"/>
      <c r="H291" s="4"/>
      <c r="I291" s="4"/>
    </row>
    <row r="292" spans="1:9" s="3" customFormat="1" x14ac:dyDescent="0.2">
      <c r="A292" s="59"/>
      <c r="B292" s="59"/>
      <c r="C292" s="59"/>
      <c r="D292" s="59"/>
      <c r="G292" s="4"/>
      <c r="H292" s="4"/>
      <c r="I292" s="4"/>
    </row>
    <row r="293" spans="1:9" s="3" customFormat="1" x14ac:dyDescent="0.2">
      <c r="A293" s="59"/>
      <c r="B293" s="59"/>
      <c r="C293" s="59"/>
      <c r="D293" s="59"/>
      <c r="G293" s="4"/>
      <c r="H293" s="4"/>
      <c r="I293" s="4"/>
    </row>
    <row r="294" spans="1:9" s="3" customFormat="1" x14ac:dyDescent="0.2">
      <c r="A294" s="59"/>
      <c r="B294" s="59"/>
      <c r="C294" s="59"/>
      <c r="D294" s="59"/>
      <c r="G294" s="4"/>
      <c r="H294" s="4"/>
      <c r="I294" s="4"/>
    </row>
    <row r="295" spans="1:9" s="3" customFormat="1" x14ac:dyDescent="0.2">
      <c r="A295" s="59"/>
      <c r="B295" s="59"/>
      <c r="C295" s="59"/>
      <c r="D295" s="59"/>
      <c r="G295" s="4"/>
      <c r="H295" s="4"/>
      <c r="I295" s="4"/>
    </row>
    <row r="296" spans="1:9" s="3" customFormat="1" x14ac:dyDescent="0.2">
      <c r="A296" s="59"/>
      <c r="B296" s="59"/>
      <c r="C296" s="59"/>
      <c r="D296" s="59"/>
      <c r="G296" s="4"/>
      <c r="H296" s="4"/>
      <c r="I296" s="4"/>
    </row>
    <row r="297" spans="1:9" s="3" customFormat="1" x14ac:dyDescent="0.2">
      <c r="A297" s="59"/>
      <c r="B297" s="59"/>
      <c r="C297" s="59"/>
      <c r="D297" s="59"/>
      <c r="G297" s="4"/>
      <c r="H297" s="4"/>
      <c r="I297" s="4"/>
    </row>
    <row r="298" spans="1:9" s="3" customFormat="1" x14ac:dyDescent="0.2">
      <c r="A298" s="59"/>
      <c r="B298" s="59"/>
      <c r="C298" s="59"/>
      <c r="D298" s="59"/>
      <c r="G298" s="4"/>
      <c r="H298" s="4"/>
      <c r="I298" s="4"/>
    </row>
    <row r="299" spans="1:9" s="3" customFormat="1" x14ac:dyDescent="0.2">
      <c r="A299" s="59"/>
      <c r="B299" s="59"/>
      <c r="C299" s="59"/>
      <c r="D299" s="59"/>
      <c r="G299" s="4"/>
      <c r="H299" s="4"/>
      <c r="I299" s="4"/>
    </row>
    <row r="300" spans="1:9" s="3" customFormat="1" x14ac:dyDescent="0.2">
      <c r="A300" s="59"/>
      <c r="B300" s="59"/>
      <c r="C300" s="59"/>
      <c r="D300" s="59"/>
      <c r="G300" s="4"/>
      <c r="H300" s="4"/>
      <c r="I300" s="4"/>
    </row>
    <row r="301" spans="1:9" s="3" customFormat="1" x14ac:dyDescent="0.2">
      <c r="A301" s="59"/>
      <c r="B301" s="59"/>
      <c r="C301" s="59"/>
      <c r="D301" s="59"/>
      <c r="G301" s="4"/>
      <c r="H301" s="4"/>
      <c r="I301" s="4"/>
    </row>
    <row r="302" spans="1:9" s="3" customFormat="1" x14ac:dyDescent="0.2">
      <c r="A302" s="59"/>
      <c r="B302" s="59"/>
      <c r="C302" s="59"/>
      <c r="D302" s="59"/>
      <c r="G302" s="4"/>
      <c r="H302" s="4"/>
      <c r="I302" s="4"/>
    </row>
    <row r="303" spans="1:9" s="3" customFormat="1" x14ac:dyDescent="0.2">
      <c r="A303" s="59"/>
      <c r="B303" s="59"/>
      <c r="C303" s="59"/>
      <c r="D303" s="59"/>
      <c r="G303" s="4"/>
      <c r="H303" s="4"/>
      <c r="I303" s="4"/>
    </row>
    <row r="304" spans="1:9" s="3" customFormat="1" x14ac:dyDescent="0.2">
      <c r="A304" s="59"/>
      <c r="B304" s="59"/>
      <c r="C304" s="59"/>
      <c r="D304" s="59"/>
      <c r="G304" s="4"/>
      <c r="H304" s="4"/>
      <c r="I304" s="4"/>
    </row>
    <row r="305" spans="1:9" s="3" customFormat="1" x14ac:dyDescent="0.2">
      <c r="A305" s="59"/>
      <c r="B305" s="59"/>
      <c r="C305" s="59"/>
      <c r="D305" s="59"/>
      <c r="G305" s="4"/>
      <c r="H305" s="4"/>
      <c r="I305" s="4"/>
    </row>
    <row r="306" spans="1:9" s="3" customFormat="1" x14ac:dyDescent="0.2">
      <c r="A306" s="59"/>
      <c r="B306" s="59"/>
      <c r="C306" s="59"/>
      <c r="D306" s="59"/>
      <c r="G306" s="4"/>
      <c r="H306" s="4"/>
      <c r="I306" s="4"/>
    </row>
    <row r="307" spans="1:9" s="3" customFormat="1" x14ac:dyDescent="0.2">
      <c r="A307" s="59"/>
      <c r="B307" s="59"/>
      <c r="C307" s="59"/>
      <c r="D307" s="59"/>
      <c r="G307" s="4"/>
      <c r="H307" s="4"/>
      <c r="I307" s="4"/>
    </row>
    <row r="308" spans="1:9" s="3" customFormat="1" x14ac:dyDescent="0.2">
      <c r="A308" s="59"/>
      <c r="B308" s="59"/>
      <c r="C308" s="59"/>
      <c r="D308" s="59"/>
      <c r="G308" s="4"/>
      <c r="H308" s="4"/>
      <c r="I308" s="4"/>
    </row>
    <row r="309" spans="1:9" s="3" customFormat="1" x14ac:dyDescent="0.2">
      <c r="A309" s="59"/>
      <c r="B309" s="59"/>
      <c r="C309" s="59"/>
      <c r="D309" s="59"/>
      <c r="G309" s="4"/>
      <c r="H309" s="4"/>
      <c r="I309" s="4"/>
    </row>
    <row r="310" spans="1:9" s="3" customFormat="1" x14ac:dyDescent="0.2">
      <c r="A310" s="59"/>
      <c r="B310" s="59"/>
      <c r="C310" s="59"/>
      <c r="D310" s="59"/>
      <c r="G310" s="4"/>
      <c r="H310" s="4"/>
      <c r="I310" s="4"/>
    </row>
    <row r="311" spans="1:9" s="3" customFormat="1" x14ac:dyDescent="0.2">
      <c r="A311" s="59"/>
      <c r="B311" s="59"/>
      <c r="C311" s="59"/>
      <c r="D311" s="59"/>
      <c r="G311" s="4"/>
      <c r="H311" s="4"/>
      <c r="I311" s="4"/>
    </row>
    <row r="312" spans="1:9" s="3" customFormat="1" x14ac:dyDescent="0.2">
      <c r="A312" s="59"/>
      <c r="B312" s="59"/>
      <c r="C312" s="59"/>
      <c r="D312" s="59"/>
      <c r="G312" s="4"/>
      <c r="H312" s="4"/>
      <c r="I312" s="4"/>
    </row>
    <row r="313" spans="1:9" s="3" customFormat="1" x14ac:dyDescent="0.2">
      <c r="A313" s="59"/>
      <c r="B313" s="59"/>
      <c r="C313" s="59"/>
      <c r="D313" s="59"/>
      <c r="G313" s="4"/>
      <c r="H313" s="4"/>
      <c r="I313" s="4"/>
    </row>
    <row r="314" spans="1:9" s="3" customFormat="1" x14ac:dyDescent="0.2">
      <c r="A314" s="59"/>
      <c r="B314" s="59"/>
      <c r="C314" s="59"/>
      <c r="D314" s="59"/>
      <c r="G314" s="4"/>
      <c r="H314" s="4"/>
      <c r="I314" s="4"/>
    </row>
    <row r="315" spans="1:9" s="3" customFormat="1" x14ac:dyDescent="0.2">
      <c r="A315" s="59"/>
      <c r="B315" s="59"/>
      <c r="C315" s="59"/>
      <c r="D315" s="59"/>
      <c r="G315" s="4"/>
      <c r="H315" s="4"/>
      <c r="I315" s="4"/>
    </row>
    <row r="316" spans="1:9" s="3" customFormat="1" x14ac:dyDescent="0.2">
      <c r="A316" s="59"/>
      <c r="B316" s="59"/>
      <c r="C316" s="59"/>
      <c r="D316" s="59"/>
      <c r="G316" s="4"/>
      <c r="H316" s="4"/>
      <c r="I316" s="4"/>
    </row>
    <row r="317" spans="1:9" s="3" customFormat="1" x14ac:dyDescent="0.2">
      <c r="A317" s="59"/>
      <c r="B317" s="59"/>
      <c r="C317" s="59"/>
      <c r="D317" s="59"/>
      <c r="G317" s="4"/>
      <c r="H317" s="4"/>
      <c r="I317" s="4"/>
    </row>
    <row r="318" spans="1:9" s="3" customFormat="1" x14ac:dyDescent="0.2">
      <c r="A318" s="59"/>
      <c r="B318" s="59"/>
      <c r="C318" s="59"/>
      <c r="D318" s="59"/>
      <c r="G318" s="4"/>
      <c r="H318" s="4"/>
      <c r="I318" s="4"/>
    </row>
    <row r="319" spans="1:9" s="3" customFormat="1" x14ac:dyDescent="0.2">
      <c r="A319" s="59"/>
      <c r="B319" s="59"/>
      <c r="C319" s="59"/>
      <c r="D319" s="59"/>
      <c r="G319" s="4"/>
      <c r="H319" s="4"/>
      <c r="I319" s="4"/>
    </row>
    <row r="320" spans="1:9" s="3" customFormat="1" x14ac:dyDescent="0.2">
      <c r="A320" s="59"/>
      <c r="B320" s="59"/>
      <c r="C320" s="59"/>
      <c r="D320" s="59"/>
      <c r="G320" s="4"/>
      <c r="H320" s="4"/>
      <c r="I320" s="4"/>
    </row>
    <row r="321" spans="1:9" s="3" customFormat="1" x14ac:dyDescent="0.2">
      <c r="A321" s="59"/>
      <c r="B321" s="59"/>
      <c r="C321" s="59"/>
      <c r="D321" s="59"/>
      <c r="G321" s="4"/>
      <c r="H321" s="4"/>
      <c r="I321" s="4"/>
    </row>
    <row r="322" spans="1:9" s="3" customFormat="1" x14ac:dyDescent="0.2">
      <c r="A322" s="59"/>
      <c r="B322" s="59"/>
      <c r="C322" s="59"/>
      <c r="D322" s="59"/>
      <c r="G322" s="4"/>
      <c r="H322" s="4"/>
      <c r="I322" s="4"/>
    </row>
    <row r="323" spans="1:9" s="3" customFormat="1" x14ac:dyDescent="0.2">
      <c r="A323" s="59"/>
      <c r="B323" s="59"/>
      <c r="C323" s="59"/>
      <c r="D323" s="59"/>
      <c r="G323" s="4"/>
      <c r="H323" s="4"/>
      <c r="I323" s="4"/>
    </row>
    <row r="324" spans="1:9" s="3" customFormat="1" x14ac:dyDescent="0.2">
      <c r="A324" s="59"/>
      <c r="B324" s="59"/>
      <c r="C324" s="59"/>
      <c r="D324" s="59"/>
      <c r="G324" s="4"/>
      <c r="H324" s="4"/>
      <c r="I324" s="4"/>
    </row>
    <row r="325" spans="1:9" s="3" customFormat="1" x14ac:dyDescent="0.2">
      <c r="A325" s="59"/>
      <c r="B325" s="59"/>
      <c r="C325" s="59"/>
      <c r="D325" s="59"/>
      <c r="G325" s="4"/>
      <c r="H325" s="4"/>
      <c r="I325" s="4"/>
    </row>
    <row r="326" spans="1:9" s="3" customFormat="1" x14ac:dyDescent="0.2">
      <c r="A326" s="59"/>
      <c r="B326" s="59"/>
      <c r="C326" s="59"/>
      <c r="D326" s="59"/>
      <c r="G326" s="4"/>
      <c r="H326" s="4"/>
      <c r="I326" s="4"/>
    </row>
    <row r="327" spans="1:9" s="3" customFormat="1" x14ac:dyDescent="0.2">
      <c r="A327" s="59"/>
      <c r="B327" s="59"/>
      <c r="C327" s="59"/>
      <c r="D327" s="59"/>
      <c r="G327" s="4"/>
      <c r="H327" s="4"/>
      <c r="I327" s="4"/>
    </row>
    <row r="328" spans="1:9" s="3" customFormat="1" x14ac:dyDescent="0.2">
      <c r="A328" s="59"/>
      <c r="B328" s="59"/>
      <c r="C328" s="59"/>
      <c r="D328" s="59"/>
      <c r="G328" s="4"/>
      <c r="H328" s="4"/>
      <c r="I328" s="4"/>
    </row>
    <row r="329" spans="1:9" s="3" customFormat="1" x14ac:dyDescent="0.2">
      <c r="A329" s="59"/>
      <c r="B329" s="59"/>
      <c r="C329" s="59"/>
      <c r="D329" s="59"/>
      <c r="G329" s="4"/>
      <c r="H329" s="4"/>
      <c r="I329" s="4"/>
    </row>
    <row r="330" spans="1:9" s="3" customFormat="1" x14ac:dyDescent="0.2">
      <c r="A330" s="59"/>
      <c r="B330" s="59"/>
      <c r="C330" s="59"/>
      <c r="D330" s="59"/>
      <c r="G330" s="4"/>
      <c r="H330" s="4"/>
      <c r="I330" s="4"/>
    </row>
    <row r="331" spans="1:9" s="3" customFormat="1" x14ac:dyDescent="0.2">
      <c r="A331" s="59"/>
      <c r="B331" s="59"/>
      <c r="C331" s="59"/>
      <c r="D331" s="59"/>
      <c r="G331" s="4"/>
      <c r="H331" s="4"/>
      <c r="I331" s="4"/>
    </row>
    <row r="332" spans="1:9" s="3" customFormat="1" x14ac:dyDescent="0.2">
      <c r="A332" s="59"/>
      <c r="B332" s="59"/>
      <c r="C332" s="59"/>
      <c r="D332" s="59"/>
      <c r="G332" s="4"/>
      <c r="H332" s="4"/>
      <c r="I332" s="4"/>
    </row>
    <row r="333" spans="1:9" s="3" customFormat="1" x14ac:dyDescent="0.2">
      <c r="A333" s="59"/>
      <c r="B333" s="59"/>
      <c r="C333" s="59"/>
      <c r="D333" s="59"/>
      <c r="G333" s="4"/>
      <c r="H333" s="4"/>
      <c r="I333" s="4"/>
    </row>
    <row r="334" spans="1:9" s="3" customFormat="1" x14ac:dyDescent="0.2">
      <c r="A334" s="59"/>
      <c r="B334" s="59"/>
      <c r="C334" s="59"/>
      <c r="D334" s="59"/>
      <c r="G334" s="4"/>
      <c r="H334" s="4"/>
      <c r="I334" s="4"/>
    </row>
    <row r="335" spans="1:9" s="3" customFormat="1" x14ac:dyDescent="0.2">
      <c r="A335" s="59"/>
      <c r="B335" s="59"/>
      <c r="C335" s="59"/>
      <c r="D335" s="59"/>
      <c r="G335" s="4"/>
      <c r="H335" s="4"/>
      <c r="I335" s="4"/>
    </row>
    <row r="336" spans="1:9" s="3" customFormat="1" x14ac:dyDescent="0.2">
      <c r="A336" s="59"/>
      <c r="B336" s="59"/>
      <c r="C336" s="59"/>
      <c r="D336" s="59"/>
      <c r="G336" s="4"/>
      <c r="H336" s="4"/>
      <c r="I336" s="4"/>
    </row>
    <row r="337" spans="1:9" s="3" customFormat="1" x14ac:dyDescent="0.2">
      <c r="A337" s="59"/>
      <c r="B337" s="59"/>
      <c r="C337" s="59"/>
      <c r="D337" s="59"/>
      <c r="G337" s="4"/>
      <c r="H337" s="4"/>
      <c r="I337" s="4"/>
    </row>
    <row r="338" spans="1:9" s="3" customFormat="1" x14ac:dyDescent="0.2">
      <c r="A338" s="59"/>
      <c r="B338" s="59"/>
      <c r="C338" s="59"/>
      <c r="D338" s="59"/>
      <c r="G338" s="4"/>
      <c r="H338" s="4"/>
      <c r="I338" s="4"/>
    </row>
    <row r="339" spans="1:9" s="3" customFormat="1" x14ac:dyDescent="0.2">
      <c r="A339" s="59"/>
      <c r="B339" s="59"/>
      <c r="C339" s="59"/>
      <c r="D339" s="59"/>
      <c r="G339" s="4"/>
      <c r="H339" s="4"/>
      <c r="I339" s="4"/>
    </row>
    <row r="340" spans="1:9" s="3" customFormat="1" x14ac:dyDescent="0.2">
      <c r="A340" s="59"/>
      <c r="B340" s="59"/>
      <c r="C340" s="59"/>
      <c r="D340" s="59"/>
      <c r="G340" s="4"/>
      <c r="H340" s="4"/>
      <c r="I340" s="4"/>
    </row>
    <row r="341" spans="1:9" s="3" customFormat="1" x14ac:dyDescent="0.2">
      <c r="A341" s="59"/>
      <c r="B341" s="59"/>
      <c r="C341" s="59"/>
      <c r="D341" s="59"/>
      <c r="G341" s="4"/>
      <c r="H341" s="4"/>
      <c r="I341" s="4"/>
    </row>
    <row r="342" spans="1:9" s="3" customFormat="1" x14ac:dyDescent="0.2">
      <c r="A342" s="59"/>
      <c r="B342" s="59"/>
      <c r="C342" s="59"/>
      <c r="D342" s="59"/>
      <c r="G342" s="4"/>
      <c r="H342" s="4"/>
      <c r="I342" s="4"/>
    </row>
    <row r="343" spans="1:9" s="3" customFormat="1" x14ac:dyDescent="0.2">
      <c r="A343" s="59"/>
      <c r="B343" s="59"/>
      <c r="C343" s="59"/>
      <c r="D343" s="59"/>
      <c r="G343" s="4"/>
      <c r="H343" s="4"/>
      <c r="I343" s="4"/>
    </row>
    <row r="344" spans="1:9" s="3" customFormat="1" x14ac:dyDescent="0.2">
      <c r="A344" s="59"/>
      <c r="B344" s="59"/>
      <c r="C344" s="59"/>
      <c r="D344" s="59"/>
      <c r="G344" s="4"/>
      <c r="H344" s="4"/>
      <c r="I344" s="4"/>
    </row>
    <row r="345" spans="1:9" s="3" customFormat="1" x14ac:dyDescent="0.2">
      <c r="A345" s="59"/>
      <c r="B345" s="59"/>
      <c r="C345" s="59"/>
      <c r="D345" s="59"/>
      <c r="G345" s="4"/>
      <c r="H345" s="4"/>
      <c r="I345" s="4"/>
    </row>
    <row r="346" spans="1:9" s="3" customFormat="1" x14ac:dyDescent="0.2">
      <c r="A346" s="59"/>
      <c r="B346" s="59"/>
      <c r="C346" s="59"/>
      <c r="D346" s="59"/>
      <c r="G346" s="4"/>
      <c r="H346" s="4"/>
      <c r="I346" s="4"/>
    </row>
    <row r="347" spans="1:9" s="3" customFormat="1" x14ac:dyDescent="0.2">
      <c r="A347" s="59"/>
      <c r="B347" s="59"/>
      <c r="C347" s="59"/>
      <c r="D347" s="59"/>
      <c r="G347" s="4"/>
      <c r="H347" s="4"/>
      <c r="I347" s="4"/>
    </row>
    <row r="348" spans="1:9" s="3" customFormat="1" x14ac:dyDescent="0.2">
      <c r="A348" s="59"/>
      <c r="B348" s="59"/>
      <c r="C348" s="59"/>
      <c r="D348" s="59"/>
      <c r="G348" s="4"/>
      <c r="H348" s="4"/>
      <c r="I348" s="4"/>
    </row>
    <row r="349" spans="1:9" s="3" customFormat="1" x14ac:dyDescent="0.2">
      <c r="A349" s="59"/>
      <c r="B349" s="59"/>
      <c r="C349" s="59"/>
      <c r="D349" s="59"/>
      <c r="G349" s="4"/>
      <c r="H349" s="4"/>
      <c r="I349" s="4"/>
    </row>
    <row r="350" spans="1:9" s="3" customFormat="1" x14ac:dyDescent="0.2">
      <c r="A350" s="59"/>
      <c r="B350" s="59"/>
      <c r="C350" s="59"/>
      <c r="D350" s="59"/>
      <c r="G350" s="4"/>
      <c r="H350" s="4"/>
      <c r="I350" s="4"/>
    </row>
    <row r="351" spans="1:9" s="3" customFormat="1" x14ac:dyDescent="0.2">
      <c r="A351" s="59"/>
      <c r="B351" s="59"/>
      <c r="C351" s="59"/>
      <c r="D351" s="59"/>
      <c r="G351" s="4"/>
      <c r="H351" s="4"/>
      <c r="I351" s="4"/>
    </row>
    <row r="352" spans="1:9" s="3" customFormat="1" x14ac:dyDescent="0.2">
      <c r="A352" s="59"/>
      <c r="B352" s="59"/>
      <c r="C352" s="59"/>
      <c r="D352" s="59"/>
      <c r="G352" s="4"/>
      <c r="H352" s="4"/>
      <c r="I352" s="4"/>
    </row>
    <row r="353" spans="1:9" s="3" customFormat="1" x14ac:dyDescent="0.2">
      <c r="A353" s="59"/>
      <c r="B353" s="59"/>
      <c r="C353" s="59"/>
      <c r="D353" s="59"/>
      <c r="G353" s="4"/>
      <c r="H353" s="4"/>
      <c r="I353" s="4"/>
    </row>
    <row r="354" spans="1:9" s="3" customFormat="1" x14ac:dyDescent="0.2">
      <c r="A354" s="59"/>
      <c r="B354" s="59"/>
      <c r="C354" s="59"/>
      <c r="D354" s="59"/>
      <c r="G354" s="4"/>
      <c r="H354" s="4"/>
      <c r="I354" s="4"/>
    </row>
    <row r="355" spans="1:9" s="3" customFormat="1" x14ac:dyDescent="0.2">
      <c r="A355" s="59"/>
      <c r="B355" s="59"/>
      <c r="C355" s="59"/>
      <c r="D355" s="59"/>
      <c r="G355" s="4"/>
      <c r="H355" s="4"/>
      <c r="I355" s="4"/>
    </row>
    <row r="356" spans="1:9" s="3" customFormat="1" x14ac:dyDescent="0.2">
      <c r="A356" s="59"/>
      <c r="B356" s="59"/>
      <c r="C356" s="59"/>
      <c r="D356" s="59"/>
      <c r="G356" s="4"/>
      <c r="H356" s="4"/>
      <c r="I356" s="4"/>
    </row>
    <row r="357" spans="1:9" s="3" customFormat="1" x14ac:dyDescent="0.2">
      <c r="A357" s="59"/>
      <c r="B357" s="59"/>
      <c r="C357" s="59"/>
      <c r="D357" s="59"/>
      <c r="G357" s="4"/>
      <c r="H357" s="4"/>
      <c r="I357" s="4"/>
    </row>
    <row r="358" spans="1:9" s="3" customFormat="1" x14ac:dyDescent="0.2">
      <c r="A358" s="59"/>
      <c r="B358" s="59"/>
      <c r="C358" s="59"/>
      <c r="D358" s="59"/>
      <c r="G358" s="4"/>
      <c r="H358" s="4"/>
      <c r="I358" s="4"/>
    </row>
    <row r="359" spans="1:9" s="3" customFormat="1" x14ac:dyDescent="0.2">
      <c r="A359" s="59"/>
      <c r="B359" s="59"/>
      <c r="C359" s="59"/>
      <c r="D359" s="59"/>
      <c r="G359" s="4"/>
      <c r="H359" s="4"/>
      <c r="I359" s="4"/>
    </row>
    <row r="360" spans="1:9" s="3" customFormat="1" x14ac:dyDescent="0.2">
      <c r="A360" s="59"/>
      <c r="B360" s="59"/>
      <c r="C360" s="59"/>
      <c r="D360" s="59"/>
      <c r="G360" s="4"/>
      <c r="H360" s="4"/>
      <c r="I360" s="4"/>
    </row>
    <row r="361" spans="1:9" s="3" customFormat="1" x14ac:dyDescent="0.2">
      <c r="A361" s="59"/>
      <c r="B361" s="59"/>
      <c r="C361" s="59"/>
      <c r="D361" s="59"/>
      <c r="G361" s="4"/>
      <c r="H361" s="4"/>
      <c r="I361" s="4"/>
    </row>
    <row r="362" spans="1:9" s="3" customFormat="1" x14ac:dyDescent="0.2">
      <c r="A362" s="59"/>
      <c r="B362" s="59"/>
      <c r="C362" s="59"/>
      <c r="D362" s="59"/>
      <c r="G362" s="4"/>
      <c r="H362" s="4"/>
      <c r="I362" s="4"/>
    </row>
    <row r="363" spans="1:9" s="3" customFormat="1" x14ac:dyDescent="0.2">
      <c r="A363" s="59"/>
      <c r="B363" s="59"/>
      <c r="C363" s="59"/>
      <c r="D363" s="59"/>
      <c r="G363" s="4"/>
      <c r="H363" s="4"/>
      <c r="I363" s="4"/>
    </row>
    <row r="364" spans="1:9" s="3" customFormat="1" x14ac:dyDescent="0.2">
      <c r="A364" s="59"/>
      <c r="B364" s="59"/>
      <c r="C364" s="59"/>
      <c r="D364" s="59"/>
      <c r="G364" s="4"/>
      <c r="H364" s="4"/>
      <c r="I364" s="4"/>
    </row>
    <row r="365" spans="1:9" s="3" customFormat="1" x14ac:dyDescent="0.2">
      <c r="A365" s="59"/>
      <c r="B365" s="59"/>
      <c r="C365" s="59"/>
      <c r="D365" s="59"/>
      <c r="G365" s="4"/>
      <c r="H365" s="4"/>
      <c r="I365" s="4"/>
    </row>
    <row r="366" spans="1:9" s="3" customFormat="1" x14ac:dyDescent="0.2">
      <c r="A366" s="59"/>
      <c r="B366" s="59"/>
      <c r="C366" s="59"/>
      <c r="D366" s="59"/>
      <c r="G366" s="4"/>
      <c r="H366" s="4"/>
      <c r="I366" s="4"/>
    </row>
    <row r="367" spans="1:9" s="3" customFormat="1" x14ac:dyDescent="0.2">
      <c r="A367" s="59"/>
      <c r="B367" s="59"/>
      <c r="C367" s="59"/>
      <c r="D367" s="59"/>
      <c r="G367" s="4"/>
      <c r="H367" s="4"/>
      <c r="I367" s="4"/>
    </row>
    <row r="368" spans="1:9" s="3" customFormat="1" x14ac:dyDescent="0.2">
      <c r="A368" s="59"/>
      <c r="B368" s="59"/>
      <c r="C368" s="59"/>
      <c r="D368" s="59"/>
      <c r="G368" s="4"/>
      <c r="H368" s="4"/>
      <c r="I368" s="4"/>
    </row>
    <row r="369" spans="1:9" s="3" customFormat="1" x14ac:dyDescent="0.2">
      <c r="A369" s="59"/>
      <c r="B369" s="59"/>
      <c r="C369" s="59"/>
      <c r="D369" s="59"/>
      <c r="G369" s="4"/>
      <c r="H369" s="4"/>
      <c r="I369" s="4"/>
    </row>
    <row r="370" spans="1:9" s="3" customFormat="1" x14ac:dyDescent="0.2">
      <c r="A370" s="59"/>
      <c r="B370" s="59"/>
      <c r="C370" s="59"/>
      <c r="D370" s="59"/>
      <c r="G370" s="4"/>
      <c r="H370" s="4"/>
      <c r="I370" s="4"/>
    </row>
    <row r="371" spans="1:9" s="3" customFormat="1" x14ac:dyDescent="0.2">
      <c r="A371" s="59"/>
      <c r="B371" s="59"/>
      <c r="C371" s="59"/>
      <c r="D371" s="59"/>
      <c r="G371" s="4"/>
      <c r="H371" s="4"/>
      <c r="I371" s="4"/>
    </row>
    <row r="372" spans="1:9" s="3" customFormat="1" x14ac:dyDescent="0.2">
      <c r="A372" s="59"/>
      <c r="B372" s="59"/>
      <c r="C372" s="59"/>
      <c r="D372" s="59"/>
      <c r="G372" s="4"/>
      <c r="H372" s="4"/>
      <c r="I372" s="4"/>
    </row>
    <row r="373" spans="1:9" s="3" customFormat="1" x14ac:dyDescent="0.2">
      <c r="A373" s="59"/>
      <c r="B373" s="59"/>
      <c r="C373" s="59"/>
      <c r="D373" s="59"/>
      <c r="G373" s="4"/>
      <c r="H373" s="4"/>
      <c r="I373" s="4"/>
    </row>
    <row r="374" spans="1:9" s="3" customFormat="1" x14ac:dyDescent="0.2">
      <c r="A374" s="59"/>
      <c r="B374" s="59"/>
      <c r="C374" s="59"/>
      <c r="D374" s="59"/>
      <c r="G374" s="4"/>
      <c r="H374" s="4"/>
      <c r="I374" s="4"/>
    </row>
    <row r="375" spans="1:9" s="3" customFormat="1" x14ac:dyDescent="0.2">
      <c r="A375" s="59"/>
      <c r="B375" s="59"/>
      <c r="C375" s="59"/>
      <c r="D375" s="59"/>
      <c r="G375" s="4"/>
      <c r="H375" s="4"/>
      <c r="I375" s="4"/>
    </row>
    <row r="376" spans="1:9" s="3" customFormat="1" x14ac:dyDescent="0.2">
      <c r="A376" s="59"/>
      <c r="B376" s="59"/>
      <c r="C376" s="59"/>
      <c r="D376" s="59"/>
      <c r="G376" s="4"/>
      <c r="H376" s="4"/>
      <c r="I376" s="4"/>
    </row>
    <row r="377" spans="1:9" s="3" customFormat="1" x14ac:dyDescent="0.2">
      <c r="A377" s="59"/>
      <c r="B377" s="59"/>
      <c r="C377" s="59"/>
      <c r="D377" s="59"/>
      <c r="G377" s="4"/>
      <c r="H377" s="4"/>
      <c r="I377" s="4"/>
    </row>
    <row r="378" spans="1:9" s="3" customFormat="1" x14ac:dyDescent="0.2">
      <c r="A378" s="59"/>
      <c r="B378" s="59"/>
      <c r="C378" s="59"/>
      <c r="D378" s="59"/>
      <c r="G378" s="4"/>
      <c r="H378" s="4"/>
      <c r="I378" s="4"/>
    </row>
    <row r="379" spans="1:9" s="3" customFormat="1" x14ac:dyDescent="0.2">
      <c r="A379" s="59"/>
      <c r="B379" s="59"/>
      <c r="C379" s="59"/>
      <c r="D379" s="59"/>
      <c r="G379" s="4"/>
      <c r="H379" s="4"/>
      <c r="I379" s="4"/>
    </row>
    <row r="380" spans="1:9" s="3" customFormat="1" x14ac:dyDescent="0.2">
      <c r="A380" s="59"/>
      <c r="B380" s="59"/>
      <c r="C380" s="59"/>
      <c r="D380" s="59"/>
      <c r="G380" s="4"/>
      <c r="H380" s="4"/>
      <c r="I380" s="4"/>
    </row>
    <row r="381" spans="1:9" s="3" customFormat="1" x14ac:dyDescent="0.2">
      <c r="A381" s="59"/>
      <c r="B381" s="59"/>
      <c r="C381" s="59"/>
      <c r="D381" s="59"/>
      <c r="G381" s="4"/>
      <c r="H381" s="4"/>
      <c r="I381" s="4"/>
    </row>
    <row r="382" spans="1:9" s="3" customFormat="1" x14ac:dyDescent="0.2">
      <c r="A382" s="59"/>
      <c r="B382" s="59"/>
      <c r="C382" s="59"/>
      <c r="D382" s="59"/>
      <c r="G382" s="4"/>
      <c r="H382" s="4"/>
      <c r="I382" s="4"/>
    </row>
    <row r="383" spans="1:9" s="3" customFormat="1" x14ac:dyDescent="0.2">
      <c r="A383" s="59"/>
      <c r="B383" s="59"/>
      <c r="C383" s="59"/>
      <c r="D383" s="59"/>
      <c r="G383" s="4"/>
      <c r="H383" s="4"/>
      <c r="I383" s="4"/>
    </row>
    <row r="384" spans="1:9" s="3" customFormat="1" x14ac:dyDescent="0.2">
      <c r="A384" s="59"/>
      <c r="B384" s="59"/>
      <c r="C384" s="59"/>
      <c r="D384" s="59"/>
      <c r="G384" s="4"/>
      <c r="H384" s="4"/>
      <c r="I384" s="4"/>
    </row>
    <row r="385" spans="1:9" s="3" customFormat="1" x14ac:dyDescent="0.2">
      <c r="A385" s="59"/>
      <c r="B385" s="59"/>
      <c r="C385" s="59"/>
      <c r="D385" s="59"/>
      <c r="G385" s="4"/>
      <c r="H385" s="4"/>
      <c r="I385" s="4"/>
    </row>
    <row r="386" spans="1:9" s="3" customFormat="1" x14ac:dyDescent="0.2">
      <c r="A386" s="59"/>
      <c r="B386" s="59"/>
      <c r="C386" s="59"/>
      <c r="D386" s="59"/>
      <c r="G386" s="4"/>
      <c r="H386" s="4"/>
      <c r="I386" s="4"/>
    </row>
    <row r="387" spans="1:9" s="3" customFormat="1" x14ac:dyDescent="0.2">
      <c r="A387" s="59"/>
      <c r="B387" s="59"/>
      <c r="C387" s="59"/>
      <c r="D387" s="59"/>
      <c r="G387" s="4"/>
      <c r="H387" s="4"/>
      <c r="I387" s="4"/>
    </row>
    <row r="388" spans="1:9" s="3" customFormat="1" x14ac:dyDescent="0.2">
      <c r="A388" s="59"/>
      <c r="B388" s="59"/>
      <c r="C388" s="59"/>
      <c r="D388" s="59"/>
      <c r="G388" s="4"/>
      <c r="H388" s="4"/>
      <c r="I388" s="4"/>
    </row>
    <row r="389" spans="1:9" s="3" customFormat="1" x14ac:dyDescent="0.2">
      <c r="A389" s="59"/>
      <c r="B389" s="59"/>
      <c r="C389" s="59"/>
      <c r="D389" s="59"/>
      <c r="G389" s="4"/>
      <c r="H389" s="4"/>
      <c r="I389" s="4"/>
    </row>
    <row r="390" spans="1:9" s="3" customFormat="1" x14ac:dyDescent="0.2">
      <c r="A390" s="59"/>
      <c r="B390" s="59"/>
      <c r="C390" s="59"/>
      <c r="D390" s="59"/>
      <c r="G390" s="4"/>
      <c r="H390" s="4"/>
      <c r="I390" s="4"/>
    </row>
    <row r="391" spans="1:9" s="3" customFormat="1" x14ac:dyDescent="0.2">
      <c r="A391" s="59"/>
      <c r="B391" s="59"/>
      <c r="C391" s="59"/>
      <c r="D391" s="59"/>
      <c r="G391" s="4"/>
      <c r="H391" s="4"/>
      <c r="I391" s="4"/>
    </row>
    <row r="392" spans="1:9" s="3" customFormat="1" x14ac:dyDescent="0.2">
      <c r="A392" s="59"/>
      <c r="B392" s="59"/>
      <c r="C392" s="59"/>
      <c r="D392" s="59"/>
      <c r="G392" s="4"/>
      <c r="H392" s="4"/>
      <c r="I392" s="4"/>
    </row>
    <row r="393" spans="1:9" s="3" customFormat="1" x14ac:dyDescent="0.2">
      <c r="A393" s="59"/>
      <c r="B393" s="59"/>
      <c r="C393" s="59"/>
      <c r="D393" s="59"/>
      <c r="G393" s="4"/>
      <c r="H393" s="4"/>
      <c r="I393" s="4"/>
    </row>
    <row r="394" spans="1:9" s="3" customFormat="1" x14ac:dyDescent="0.2">
      <c r="A394" s="59"/>
      <c r="B394" s="59"/>
      <c r="C394" s="59"/>
      <c r="D394" s="59"/>
      <c r="G394" s="4"/>
      <c r="H394" s="4"/>
      <c r="I394" s="4"/>
    </row>
    <row r="395" spans="1:9" s="3" customFormat="1" x14ac:dyDescent="0.2">
      <c r="A395" s="59"/>
      <c r="B395" s="59"/>
      <c r="C395" s="59"/>
      <c r="D395" s="59"/>
      <c r="G395" s="4"/>
      <c r="H395" s="4"/>
      <c r="I395" s="4"/>
    </row>
    <row r="396" spans="1:9" s="3" customFormat="1" x14ac:dyDescent="0.2">
      <c r="A396" s="59"/>
      <c r="B396" s="59"/>
      <c r="C396" s="59"/>
      <c r="D396" s="59"/>
      <c r="G396" s="4"/>
      <c r="H396" s="4"/>
      <c r="I396" s="4"/>
    </row>
    <row r="397" spans="1:9" s="3" customFormat="1" x14ac:dyDescent="0.2">
      <c r="A397" s="59"/>
      <c r="B397" s="59"/>
      <c r="C397" s="59"/>
      <c r="D397" s="59"/>
      <c r="G397" s="4"/>
      <c r="H397" s="4"/>
      <c r="I397" s="4"/>
    </row>
    <row r="398" spans="1:9" s="3" customFormat="1" x14ac:dyDescent="0.2">
      <c r="A398" s="59"/>
      <c r="B398" s="59"/>
      <c r="C398" s="59"/>
      <c r="D398" s="59"/>
      <c r="G398" s="4"/>
      <c r="H398" s="4"/>
      <c r="I398" s="4"/>
    </row>
    <row r="399" spans="1:9" s="3" customFormat="1" x14ac:dyDescent="0.2">
      <c r="A399" s="59"/>
      <c r="B399" s="59"/>
      <c r="C399" s="59"/>
      <c r="D399" s="59"/>
      <c r="G399" s="4"/>
      <c r="H399" s="4"/>
      <c r="I399" s="4"/>
    </row>
    <row r="400" spans="1:9" s="3" customFormat="1" x14ac:dyDescent="0.2">
      <c r="A400" s="59"/>
      <c r="B400" s="59"/>
      <c r="C400" s="59"/>
      <c r="D400" s="59"/>
      <c r="G400" s="4"/>
      <c r="H400" s="4"/>
      <c r="I400" s="4"/>
    </row>
    <row r="401" spans="1:9" s="3" customFormat="1" x14ac:dyDescent="0.2">
      <c r="A401" s="59"/>
      <c r="B401" s="59"/>
      <c r="C401" s="59"/>
      <c r="D401" s="59"/>
      <c r="G401" s="4"/>
      <c r="H401" s="4"/>
      <c r="I401" s="4"/>
    </row>
    <row r="402" spans="1:9" s="3" customFormat="1" x14ac:dyDescent="0.2">
      <c r="A402" s="59"/>
      <c r="B402" s="59"/>
      <c r="C402" s="59"/>
      <c r="D402" s="59"/>
      <c r="G402" s="4"/>
      <c r="H402" s="4"/>
      <c r="I402" s="4"/>
    </row>
    <row r="403" spans="1:9" s="3" customFormat="1" x14ac:dyDescent="0.2">
      <c r="A403" s="59"/>
      <c r="B403" s="59"/>
      <c r="C403" s="59"/>
      <c r="D403" s="59"/>
      <c r="G403" s="4"/>
      <c r="H403" s="4"/>
      <c r="I403" s="4"/>
    </row>
    <row r="404" spans="1:9" s="3" customFormat="1" x14ac:dyDescent="0.2">
      <c r="A404" s="59"/>
      <c r="B404" s="59"/>
      <c r="C404" s="59"/>
      <c r="D404" s="59"/>
      <c r="G404" s="4"/>
      <c r="H404" s="4"/>
      <c r="I404" s="4"/>
    </row>
    <row r="405" spans="1:9" s="3" customFormat="1" x14ac:dyDescent="0.2">
      <c r="A405" s="59"/>
      <c r="B405" s="59"/>
      <c r="C405" s="59"/>
      <c r="D405" s="59"/>
      <c r="G405" s="4"/>
      <c r="H405" s="4"/>
      <c r="I405" s="4"/>
    </row>
    <row r="406" spans="1:9" s="3" customFormat="1" x14ac:dyDescent="0.2">
      <c r="A406" s="59"/>
      <c r="B406" s="59"/>
      <c r="C406" s="59"/>
      <c r="D406" s="59"/>
      <c r="G406" s="4"/>
      <c r="H406" s="4"/>
      <c r="I406" s="4"/>
    </row>
    <row r="407" spans="1:9" s="3" customFormat="1" x14ac:dyDescent="0.2">
      <c r="A407" s="59"/>
      <c r="B407" s="59"/>
      <c r="C407" s="59"/>
      <c r="D407" s="59"/>
      <c r="G407" s="4"/>
      <c r="H407" s="4"/>
      <c r="I407" s="4"/>
    </row>
    <row r="408" spans="1:9" s="3" customFormat="1" x14ac:dyDescent="0.2">
      <c r="A408" s="59"/>
      <c r="B408" s="59"/>
      <c r="C408" s="59"/>
      <c r="D408" s="59"/>
      <c r="G408" s="4"/>
      <c r="H408" s="4"/>
      <c r="I408" s="4"/>
    </row>
    <row r="409" spans="1:9" s="3" customFormat="1" x14ac:dyDescent="0.2">
      <c r="A409" s="59"/>
      <c r="B409" s="59"/>
      <c r="C409" s="59"/>
      <c r="D409" s="59"/>
      <c r="G409" s="4"/>
      <c r="H409" s="4"/>
      <c r="I409" s="4"/>
    </row>
    <row r="410" spans="1:9" s="3" customFormat="1" x14ac:dyDescent="0.2">
      <c r="A410" s="59"/>
      <c r="B410" s="59"/>
      <c r="C410" s="59"/>
      <c r="D410" s="59"/>
      <c r="G410" s="4"/>
      <c r="H410" s="4"/>
      <c r="I410" s="4"/>
    </row>
    <row r="411" spans="1:9" s="3" customFormat="1" x14ac:dyDescent="0.2">
      <c r="A411" s="59"/>
      <c r="B411" s="59"/>
      <c r="C411" s="59"/>
      <c r="D411" s="59"/>
      <c r="G411" s="4"/>
      <c r="H411" s="4"/>
      <c r="I411" s="4"/>
    </row>
    <row r="412" spans="1:9" s="3" customFormat="1" x14ac:dyDescent="0.2">
      <c r="A412" s="59"/>
      <c r="B412" s="59"/>
      <c r="C412" s="59"/>
      <c r="D412" s="59"/>
      <c r="G412" s="4"/>
      <c r="H412" s="4"/>
      <c r="I412" s="4"/>
    </row>
    <row r="413" spans="1:9" s="3" customFormat="1" x14ac:dyDescent="0.2">
      <c r="A413" s="59"/>
      <c r="B413" s="59"/>
      <c r="C413" s="59"/>
      <c r="D413" s="59"/>
      <c r="G413" s="4"/>
      <c r="H413" s="4"/>
      <c r="I413" s="4"/>
    </row>
    <row r="414" spans="1:9" s="3" customFormat="1" x14ac:dyDescent="0.2">
      <c r="A414" s="59"/>
      <c r="B414" s="59"/>
      <c r="C414" s="59"/>
      <c r="D414" s="59"/>
      <c r="G414" s="4"/>
      <c r="H414" s="4"/>
      <c r="I414" s="4"/>
    </row>
    <row r="415" spans="1:9" s="3" customFormat="1" x14ac:dyDescent="0.2">
      <c r="A415" s="59"/>
      <c r="B415" s="59"/>
      <c r="C415" s="59"/>
      <c r="D415" s="59"/>
      <c r="G415" s="4"/>
      <c r="H415" s="4"/>
      <c r="I415" s="4"/>
    </row>
  </sheetData>
  <mergeCells count="4">
    <mergeCell ref="A176:E176"/>
    <mergeCell ref="A2:J2"/>
    <mergeCell ref="A1:J1"/>
    <mergeCell ref="A4:E4"/>
  </mergeCells>
  <phoneticPr fontId="0" type="noConversion"/>
  <printOptions horizontalCentered="1"/>
  <pageMargins left="0.19685039370078741" right="0.19685039370078741" top="0.39370078740157483" bottom="0.23622047244094491" header="0.31496062992125984" footer="0.19685039370078741"/>
  <pageSetup paperSize="9" scale="74" firstPageNumber="2" orientation="portrait" useFirstPageNumber="1" r:id="rId1"/>
  <headerFooter alignWithMargins="0">
    <oddFooter>&amp;R&amp;P</oddFooter>
  </headerFooter>
  <rowBreaks count="2" manualBreakCount="2">
    <brk id="110" max="10" man="1"/>
    <brk id="17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5"/>
  <sheetViews>
    <sheetView zoomScaleNormal="100" workbookViewId="0">
      <selection activeCell="H4" sqref="H4"/>
    </sheetView>
  </sheetViews>
  <sheetFormatPr defaultColWidth="11.42578125" defaultRowHeight="12.75" x14ac:dyDescent="0.2"/>
  <cols>
    <col min="1" max="1" width="4.140625" style="80" customWidth="1"/>
    <col min="2" max="2" width="4.28515625" style="80" customWidth="1"/>
    <col min="3" max="3" width="6.140625" style="80" customWidth="1"/>
    <col min="4" max="4" width="5.5703125" style="90" customWidth="1"/>
    <col min="5" max="5" width="55" customWidth="1"/>
    <col min="6" max="6" width="15.42578125" customWidth="1"/>
    <col min="7" max="7" width="14.85546875" style="217" customWidth="1"/>
    <col min="8" max="8" width="14.42578125" style="215" customWidth="1"/>
    <col min="9" max="9" width="9.42578125" style="215" customWidth="1"/>
    <col min="10" max="10" width="9.7109375" customWidth="1"/>
    <col min="13" max="13" width="11.7109375" bestFit="1" customWidth="1"/>
  </cols>
  <sheetData>
    <row r="1" spans="1:14" s="3" customFormat="1" ht="23.25" customHeight="1" x14ac:dyDescent="0.2">
      <c r="A1" s="295" t="s">
        <v>70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4" s="3" customFormat="1" ht="27" customHeight="1" x14ac:dyDescent="0.2">
      <c r="A2" s="50" t="s">
        <v>147</v>
      </c>
      <c r="B2" s="50" t="s">
        <v>148</v>
      </c>
      <c r="C2" s="50" t="s">
        <v>149</v>
      </c>
      <c r="D2" s="50" t="s">
        <v>150</v>
      </c>
      <c r="E2" s="44" t="s">
        <v>146</v>
      </c>
      <c r="F2" s="278" t="s">
        <v>235</v>
      </c>
      <c r="G2" s="241" t="s">
        <v>233</v>
      </c>
      <c r="H2" s="241" t="s">
        <v>237</v>
      </c>
      <c r="I2" s="242" t="s">
        <v>223</v>
      </c>
      <c r="J2" s="242" t="s">
        <v>223</v>
      </c>
    </row>
    <row r="3" spans="1:14" s="3" customFormat="1" ht="13.5" customHeight="1" x14ac:dyDescent="0.2">
      <c r="A3" s="279">
        <v>1</v>
      </c>
      <c r="B3" s="280"/>
      <c r="C3" s="280"/>
      <c r="D3" s="280"/>
      <c r="E3" s="281"/>
      <c r="F3" s="272">
        <v>2</v>
      </c>
      <c r="G3" s="241">
        <v>3</v>
      </c>
      <c r="H3" s="241">
        <v>4</v>
      </c>
      <c r="I3" s="241" t="s">
        <v>236</v>
      </c>
      <c r="J3" s="242" t="s">
        <v>239</v>
      </c>
    </row>
    <row r="4" spans="1:14" s="3" customFormat="1" ht="16.5" customHeight="1" x14ac:dyDescent="0.2">
      <c r="A4" s="58">
        <v>3</v>
      </c>
      <c r="B4" s="59"/>
      <c r="C4" s="59"/>
      <c r="D4" s="127"/>
      <c r="E4" s="128" t="s">
        <v>38</v>
      </c>
      <c r="F4" s="258">
        <f>F5+F15+F45+F50+F57+F61+F64</f>
        <v>1372585654.02</v>
      </c>
      <c r="G4" s="1">
        <f>G5+G15+G45+G50+G57+G61+G64</f>
        <v>2432835300</v>
      </c>
      <c r="H4" s="258">
        <f>H5+H15+H45+H50+H57+H61+H64</f>
        <v>2224981373.8299999</v>
      </c>
      <c r="I4" s="91">
        <f>H4/F4*100</f>
        <v>162.1014591922567</v>
      </c>
      <c r="J4" s="91">
        <f t="shared" ref="J4:J36" si="0">H4/G4*100</f>
        <v>91.456309180896866</v>
      </c>
    </row>
    <row r="5" spans="1:14" s="3" customFormat="1" ht="12" customHeight="1" x14ac:dyDescent="0.2">
      <c r="A5" s="75"/>
      <c r="B5" s="76">
        <v>31</v>
      </c>
      <c r="C5" s="76"/>
      <c r="D5" s="77"/>
      <c r="E5" s="77" t="s">
        <v>39</v>
      </c>
      <c r="F5" s="258">
        <f t="shared" ref="F5:H5" si="1">F6+F10+F12</f>
        <v>63861226.829999998</v>
      </c>
      <c r="G5" s="1">
        <f t="shared" ref="G5" si="2">G6+G10+G12</f>
        <v>74992417</v>
      </c>
      <c r="H5" s="258">
        <f t="shared" si="1"/>
        <v>66581652.99000001</v>
      </c>
      <c r="I5" s="91">
        <f t="shared" ref="I5:I69" si="3">H5/F5*100</f>
        <v>104.25990275326504</v>
      </c>
      <c r="J5" s="91">
        <f t="shared" si="0"/>
        <v>88.78451402626483</v>
      </c>
    </row>
    <row r="6" spans="1:14" s="3" customFormat="1" x14ac:dyDescent="0.2">
      <c r="A6" s="75"/>
      <c r="B6" s="76"/>
      <c r="C6" s="76">
        <v>311</v>
      </c>
      <c r="D6" s="77"/>
      <c r="E6" s="77" t="s">
        <v>83</v>
      </c>
      <c r="F6" s="259">
        <f t="shared" ref="F6:H6" si="4">SUM(F7:F9)</f>
        <v>51569395</v>
      </c>
      <c r="G6" s="92">
        <f t="shared" ref="G6" si="5">SUM(G7:G9)</f>
        <v>60088470</v>
      </c>
      <c r="H6" s="259">
        <f t="shared" si="4"/>
        <v>53173766.470000006</v>
      </c>
      <c r="I6" s="91">
        <f t="shared" si="3"/>
        <v>103.11109228642299</v>
      </c>
      <c r="J6" s="91">
        <f t="shared" si="0"/>
        <v>88.492461981474989</v>
      </c>
    </row>
    <row r="7" spans="1:14" s="35" customFormat="1" x14ac:dyDescent="0.2">
      <c r="A7" s="78"/>
      <c r="B7" s="78"/>
      <c r="C7" s="78"/>
      <c r="D7" s="79">
        <v>3111</v>
      </c>
      <c r="E7" s="79" t="s">
        <v>40</v>
      </c>
      <c r="F7" s="235">
        <v>50777232.810000002</v>
      </c>
      <c r="G7" s="4">
        <v>59143470</v>
      </c>
      <c r="H7" s="235">
        <v>52617230.359999999</v>
      </c>
      <c r="I7" s="232">
        <f t="shared" si="3"/>
        <v>103.62366645083824</v>
      </c>
      <c r="J7" s="232">
        <f t="shared" si="0"/>
        <v>88.965409638629595</v>
      </c>
      <c r="L7" s="235"/>
    </row>
    <row r="8" spans="1:14" s="35" customFormat="1" x14ac:dyDescent="0.2">
      <c r="A8" s="78"/>
      <c r="B8" s="78"/>
      <c r="C8" s="78"/>
      <c r="D8" s="79">
        <v>3112</v>
      </c>
      <c r="E8" s="79" t="s">
        <v>126</v>
      </c>
      <c r="F8" s="235">
        <v>105191.16</v>
      </c>
      <c r="G8" s="4">
        <v>275000</v>
      </c>
      <c r="H8" s="235">
        <v>82864.27</v>
      </c>
      <c r="I8" s="232">
        <f t="shared" si="3"/>
        <v>78.774936981396536</v>
      </c>
      <c r="J8" s="232">
        <f t="shared" si="0"/>
        <v>30.13246181818182</v>
      </c>
      <c r="N8" s="95"/>
    </row>
    <row r="9" spans="1:14" s="35" customFormat="1" x14ac:dyDescent="0.2">
      <c r="A9" s="78"/>
      <c r="B9" s="78"/>
      <c r="C9" s="78"/>
      <c r="D9" s="79">
        <v>3113</v>
      </c>
      <c r="E9" s="79" t="s">
        <v>41</v>
      </c>
      <c r="F9" s="235">
        <v>686971.03</v>
      </c>
      <c r="G9" s="4">
        <v>670000</v>
      </c>
      <c r="H9" s="235">
        <v>473671.84</v>
      </c>
      <c r="I9" s="232">
        <f t="shared" si="3"/>
        <v>68.95077365926187</v>
      </c>
      <c r="J9" s="232">
        <f t="shared" si="0"/>
        <v>70.6972895522388</v>
      </c>
    </row>
    <row r="10" spans="1:14" s="3" customFormat="1" x14ac:dyDescent="0.2">
      <c r="A10" s="75"/>
      <c r="B10" s="80"/>
      <c r="C10" s="76">
        <v>312</v>
      </c>
      <c r="D10" s="81"/>
      <c r="E10" s="81" t="s">
        <v>42</v>
      </c>
      <c r="F10" s="256">
        <f t="shared" ref="F10:H10" si="6">F11</f>
        <v>4057906.39</v>
      </c>
      <c r="G10" s="228">
        <f t="shared" si="6"/>
        <v>4560000</v>
      </c>
      <c r="H10" s="256">
        <f t="shared" si="6"/>
        <v>4732923.7699999996</v>
      </c>
      <c r="I10" s="91">
        <f t="shared" si="3"/>
        <v>116.63462177598431</v>
      </c>
      <c r="J10" s="91">
        <f t="shared" si="0"/>
        <v>103.79218793859648</v>
      </c>
    </row>
    <row r="11" spans="1:14" s="35" customFormat="1" x14ac:dyDescent="0.2">
      <c r="A11" s="78"/>
      <c r="B11" s="78"/>
      <c r="C11" s="78"/>
      <c r="D11" s="79">
        <v>3121</v>
      </c>
      <c r="E11" s="79" t="s">
        <v>42</v>
      </c>
      <c r="F11" s="235">
        <v>4057906.39</v>
      </c>
      <c r="G11" s="4">
        <v>4560000</v>
      </c>
      <c r="H11" s="235">
        <v>4732923.7699999996</v>
      </c>
      <c r="I11" s="91">
        <f t="shared" si="3"/>
        <v>116.63462177598431</v>
      </c>
      <c r="J11" s="91">
        <f t="shared" si="0"/>
        <v>103.79218793859648</v>
      </c>
    </row>
    <row r="12" spans="1:14" s="3" customFormat="1" x14ac:dyDescent="0.2">
      <c r="A12" s="75"/>
      <c r="B12" s="80"/>
      <c r="C12" s="76">
        <v>313</v>
      </c>
      <c r="D12" s="81"/>
      <c r="E12" s="81" t="s">
        <v>43</v>
      </c>
      <c r="F12" s="256">
        <f>F13+F14</f>
        <v>8233925.4400000004</v>
      </c>
      <c r="G12" s="228">
        <f>G13+G14</f>
        <v>10343947</v>
      </c>
      <c r="H12" s="256">
        <f>H13+H14</f>
        <v>8674962.75</v>
      </c>
      <c r="I12" s="91">
        <f t="shared" si="3"/>
        <v>105.35634325588452</v>
      </c>
      <c r="J12" s="91">
        <f t="shared" si="0"/>
        <v>83.865112127894704</v>
      </c>
    </row>
    <row r="13" spans="1:14" s="35" customFormat="1" x14ac:dyDescent="0.2">
      <c r="A13" s="78"/>
      <c r="B13" s="78"/>
      <c r="C13" s="78"/>
      <c r="D13" s="79">
        <v>3132</v>
      </c>
      <c r="E13" s="79" t="s">
        <v>135</v>
      </c>
      <c r="F13" s="235">
        <v>8233925.4400000004</v>
      </c>
      <c r="G13" s="4">
        <v>10343947</v>
      </c>
      <c r="H13" s="235">
        <v>8674905.2400000002</v>
      </c>
      <c r="I13" s="232">
        <f t="shared" si="3"/>
        <v>105.35564480408995</v>
      </c>
      <c r="J13" s="232">
        <f t="shared" si="0"/>
        <v>83.864556150568063</v>
      </c>
    </row>
    <row r="14" spans="1:14" s="35" customFormat="1" x14ac:dyDescent="0.2">
      <c r="A14" s="78"/>
      <c r="B14" s="78"/>
      <c r="C14" s="78"/>
      <c r="D14" s="79">
        <v>3133</v>
      </c>
      <c r="E14" s="79" t="s">
        <v>234</v>
      </c>
      <c r="F14" s="235">
        <v>0</v>
      </c>
      <c r="G14" s="4">
        <v>0</v>
      </c>
      <c r="H14" s="235">
        <v>57.51</v>
      </c>
      <c r="I14" s="232" t="s">
        <v>116</v>
      </c>
      <c r="J14" s="232" t="s">
        <v>116</v>
      </c>
    </row>
    <row r="15" spans="1:14" s="3" customFormat="1" ht="12.75" customHeight="1" x14ac:dyDescent="0.2">
      <c r="A15" s="75"/>
      <c r="B15" s="75">
        <v>32</v>
      </c>
      <c r="C15" s="80"/>
      <c r="D15" s="81"/>
      <c r="E15" s="103" t="s">
        <v>3</v>
      </c>
      <c r="F15" s="256">
        <f>F16+F21+F27+F37</f>
        <v>908961054.38999999</v>
      </c>
      <c r="G15" s="228">
        <f>G16+G21+G27+G37</f>
        <v>1012397033</v>
      </c>
      <c r="H15" s="256">
        <f>H16+H21+H27+H37</f>
        <v>1002322416.22</v>
      </c>
      <c r="I15" s="91">
        <f t="shared" si="3"/>
        <v>110.27121694368462</v>
      </c>
      <c r="J15" s="91">
        <f t="shared" si="0"/>
        <v>99.004874920450305</v>
      </c>
    </row>
    <row r="16" spans="1:14" s="3" customFormat="1" x14ac:dyDescent="0.2">
      <c r="A16" s="75"/>
      <c r="B16" s="80"/>
      <c r="C16" s="75">
        <v>321</v>
      </c>
      <c r="D16" s="81"/>
      <c r="E16" s="103" t="s">
        <v>7</v>
      </c>
      <c r="F16" s="256">
        <f t="shared" ref="F16:H16" si="7">F17+F18+F19+F20</f>
        <v>3330572.8800000004</v>
      </c>
      <c r="G16" s="228">
        <f t="shared" ref="G16" si="8">G17+G18+G19+G20</f>
        <v>5120083</v>
      </c>
      <c r="H16" s="256">
        <f t="shared" si="7"/>
        <v>3937125.09</v>
      </c>
      <c r="I16" s="91">
        <f t="shared" si="3"/>
        <v>118.21164802134578</v>
      </c>
      <c r="J16" s="91">
        <f t="shared" si="0"/>
        <v>76.895727862224106</v>
      </c>
    </row>
    <row r="17" spans="1:10" s="35" customFormat="1" x14ac:dyDescent="0.2">
      <c r="A17" s="78"/>
      <c r="B17" s="78"/>
      <c r="C17" s="78"/>
      <c r="D17" s="79">
        <v>3211</v>
      </c>
      <c r="E17" s="104" t="s">
        <v>44</v>
      </c>
      <c r="F17" s="235">
        <v>1029644.25</v>
      </c>
      <c r="G17" s="4">
        <v>1685000</v>
      </c>
      <c r="H17" s="235">
        <v>1232067.3799999999</v>
      </c>
      <c r="I17" s="232">
        <f t="shared" si="3"/>
        <v>119.65952123755363</v>
      </c>
      <c r="J17" s="232">
        <f t="shared" si="0"/>
        <v>73.119725816023731</v>
      </c>
    </row>
    <row r="18" spans="1:10" s="35" customFormat="1" ht="13.5" customHeight="1" x14ac:dyDescent="0.2">
      <c r="A18" s="78"/>
      <c r="B18" s="78"/>
      <c r="C18" s="78"/>
      <c r="D18" s="79">
        <v>3212</v>
      </c>
      <c r="E18" s="104" t="s">
        <v>45</v>
      </c>
      <c r="F18" s="235">
        <v>1779163.2</v>
      </c>
      <c r="G18" s="4">
        <v>2225083</v>
      </c>
      <c r="H18" s="235">
        <v>1977416.45</v>
      </c>
      <c r="I18" s="232">
        <f t="shared" si="3"/>
        <v>111.14306152465383</v>
      </c>
      <c r="J18" s="232">
        <f t="shared" si="0"/>
        <v>88.86933431247283</v>
      </c>
    </row>
    <row r="19" spans="1:10" s="35" customFormat="1" x14ac:dyDescent="0.2">
      <c r="A19" s="78"/>
      <c r="B19" s="78"/>
      <c r="C19" s="78"/>
      <c r="D19" s="43" t="s">
        <v>5</v>
      </c>
      <c r="E19" s="104" t="s">
        <v>6</v>
      </c>
      <c r="F19" s="235">
        <v>490233.43</v>
      </c>
      <c r="G19" s="4">
        <v>1130000</v>
      </c>
      <c r="H19" s="235">
        <v>712319.26</v>
      </c>
      <c r="I19" s="232">
        <f t="shared" si="3"/>
        <v>145.3020574300696</v>
      </c>
      <c r="J19" s="232">
        <f t="shared" si="0"/>
        <v>63.037102654867262</v>
      </c>
    </row>
    <row r="20" spans="1:10" s="35" customFormat="1" x14ac:dyDescent="0.2">
      <c r="A20" s="78"/>
      <c r="B20" s="78"/>
      <c r="C20" s="78"/>
      <c r="D20" s="43">
        <v>3214</v>
      </c>
      <c r="E20" s="104" t="s">
        <v>84</v>
      </c>
      <c r="F20" s="235">
        <v>31532</v>
      </c>
      <c r="G20" s="4">
        <v>80000</v>
      </c>
      <c r="H20" s="235">
        <v>15322</v>
      </c>
      <c r="I20" s="232">
        <f t="shared" si="3"/>
        <v>48.591906634530005</v>
      </c>
      <c r="J20" s="232">
        <f t="shared" si="0"/>
        <v>19.1525</v>
      </c>
    </row>
    <row r="21" spans="1:10" s="3" customFormat="1" x14ac:dyDescent="0.2">
      <c r="A21" s="75"/>
      <c r="B21" s="80"/>
      <c r="C21" s="75">
        <v>322</v>
      </c>
      <c r="D21" s="82"/>
      <c r="E21" s="102" t="s">
        <v>46</v>
      </c>
      <c r="F21" s="256">
        <f t="shared" ref="F21:H21" si="9">SUM(F22:F26)</f>
        <v>875285.75999999989</v>
      </c>
      <c r="G21" s="228">
        <f t="shared" ref="G21" si="10">SUM(G22:G26)</f>
        <v>1889000</v>
      </c>
      <c r="H21" s="256">
        <f t="shared" si="9"/>
        <v>1334955.42</v>
      </c>
      <c r="I21" s="91">
        <f t="shared" si="3"/>
        <v>152.51652443197523</v>
      </c>
      <c r="J21" s="91">
        <f t="shared" si="0"/>
        <v>70.669953414505031</v>
      </c>
    </row>
    <row r="22" spans="1:10" s="35" customFormat="1" x14ac:dyDescent="0.2">
      <c r="A22" s="78"/>
      <c r="B22" s="78"/>
      <c r="C22" s="78"/>
      <c r="D22" s="43">
        <v>3221</v>
      </c>
      <c r="E22" s="79" t="s">
        <v>47</v>
      </c>
      <c r="F22" s="235">
        <v>594851.18999999994</v>
      </c>
      <c r="G22" s="4">
        <v>940000</v>
      </c>
      <c r="H22" s="235">
        <v>867175.95</v>
      </c>
      <c r="I22" s="232">
        <f t="shared" si="3"/>
        <v>145.78031692262397</v>
      </c>
      <c r="J22" s="232">
        <f t="shared" si="0"/>
        <v>92.252760638297872</v>
      </c>
    </row>
    <row r="23" spans="1:10" s="35" customFormat="1" x14ac:dyDescent="0.2">
      <c r="A23" s="78"/>
      <c r="B23" s="78"/>
      <c r="C23" s="78"/>
      <c r="D23" s="43">
        <v>3223</v>
      </c>
      <c r="E23" s="79" t="s">
        <v>48</v>
      </c>
      <c r="F23" s="235">
        <v>275527.14</v>
      </c>
      <c r="G23" s="4">
        <v>460000</v>
      </c>
      <c r="H23" s="235">
        <v>324639.93</v>
      </c>
      <c r="I23" s="232">
        <f t="shared" si="3"/>
        <v>117.82502805349773</v>
      </c>
      <c r="J23" s="232">
        <f t="shared" si="0"/>
        <v>70.573897826086949</v>
      </c>
    </row>
    <row r="24" spans="1:10" s="35" customFormat="1" x14ac:dyDescent="0.2">
      <c r="A24" s="78"/>
      <c r="B24" s="78"/>
      <c r="C24" s="78"/>
      <c r="D24" s="43">
        <v>3224</v>
      </c>
      <c r="E24" s="43" t="s">
        <v>8</v>
      </c>
      <c r="F24" s="235">
        <v>919.7</v>
      </c>
      <c r="G24" s="4">
        <v>29000</v>
      </c>
      <c r="H24" s="235">
        <v>11287.5</v>
      </c>
      <c r="I24" s="232" t="s">
        <v>116</v>
      </c>
      <c r="J24" s="232">
        <f t="shared" si="0"/>
        <v>38.922413793103452</v>
      </c>
    </row>
    <row r="25" spans="1:10" s="35" customFormat="1" x14ac:dyDescent="0.2">
      <c r="A25" s="78"/>
      <c r="B25" s="78"/>
      <c r="C25" s="78"/>
      <c r="D25" s="43" t="s">
        <v>9</v>
      </c>
      <c r="E25" s="43" t="s">
        <v>10</v>
      </c>
      <c r="F25" s="235">
        <v>3987.73</v>
      </c>
      <c r="G25" s="4">
        <v>375000</v>
      </c>
      <c r="H25" s="235">
        <v>57002.04</v>
      </c>
      <c r="I25" s="232" t="s">
        <v>116</v>
      </c>
      <c r="J25" s="232">
        <f t="shared" si="0"/>
        <v>15.200543999999999</v>
      </c>
    </row>
    <row r="26" spans="1:10" s="35" customFormat="1" x14ac:dyDescent="0.2">
      <c r="A26" s="78"/>
      <c r="B26" s="78"/>
      <c r="C26" s="78"/>
      <c r="D26" s="43">
        <v>3227</v>
      </c>
      <c r="E26" s="79" t="s">
        <v>85</v>
      </c>
      <c r="F26" s="235">
        <v>0</v>
      </c>
      <c r="G26" s="4">
        <v>85000</v>
      </c>
      <c r="H26" s="235">
        <v>74850</v>
      </c>
      <c r="I26" s="232" t="s">
        <v>116</v>
      </c>
      <c r="J26" s="232">
        <f t="shared" si="0"/>
        <v>88.058823529411768</v>
      </c>
    </row>
    <row r="27" spans="1:10" s="3" customFormat="1" x14ac:dyDescent="0.2">
      <c r="A27" s="80"/>
      <c r="B27" s="80"/>
      <c r="C27" s="75">
        <v>323</v>
      </c>
      <c r="D27" s="83"/>
      <c r="E27" s="102" t="s">
        <v>11</v>
      </c>
      <c r="F27" s="256">
        <f t="shared" ref="F27:H27" si="11">SUM(F28:F36)</f>
        <v>36301919.970000006</v>
      </c>
      <c r="G27" s="228">
        <f t="shared" ref="G27" si="12">SUM(G28:G36)</f>
        <v>50744450</v>
      </c>
      <c r="H27" s="256">
        <f t="shared" si="11"/>
        <v>36642676.600000001</v>
      </c>
      <c r="I27" s="91">
        <f t="shared" si="3"/>
        <v>100.93867385053352</v>
      </c>
      <c r="J27" s="91">
        <f t="shared" si="0"/>
        <v>72.210215304333786</v>
      </c>
    </row>
    <row r="28" spans="1:10" s="35" customFormat="1" x14ac:dyDescent="0.2">
      <c r="A28" s="78"/>
      <c r="B28" s="78"/>
      <c r="C28" s="78"/>
      <c r="D28" s="79">
        <v>3231</v>
      </c>
      <c r="E28" s="79" t="s">
        <v>49</v>
      </c>
      <c r="F28" s="235">
        <v>2019571.8</v>
      </c>
      <c r="G28" s="4">
        <v>2785750</v>
      </c>
      <c r="H28" s="235">
        <v>2325560.9300000002</v>
      </c>
      <c r="I28" s="232">
        <f t="shared" si="3"/>
        <v>115.15118848460848</v>
      </c>
      <c r="J28" s="232">
        <f t="shared" si="0"/>
        <v>83.480604146100703</v>
      </c>
    </row>
    <row r="29" spans="1:10" s="35" customFormat="1" x14ac:dyDescent="0.2">
      <c r="A29" s="78"/>
      <c r="B29" s="78"/>
      <c r="C29" s="78"/>
      <c r="D29" s="79">
        <v>3232</v>
      </c>
      <c r="E29" s="43" t="s">
        <v>12</v>
      </c>
      <c r="F29" s="235">
        <v>2678410.35</v>
      </c>
      <c r="G29" s="4">
        <v>3194000</v>
      </c>
      <c r="H29" s="235">
        <v>2801488.54</v>
      </c>
      <c r="I29" s="232">
        <f t="shared" si="3"/>
        <v>104.5951954300057</v>
      </c>
      <c r="J29" s="232">
        <f t="shared" si="0"/>
        <v>87.710974953036953</v>
      </c>
    </row>
    <row r="30" spans="1:10" s="35" customFormat="1" x14ac:dyDescent="0.2">
      <c r="A30" s="78"/>
      <c r="B30" s="78"/>
      <c r="C30" s="78"/>
      <c r="D30" s="79">
        <v>3233</v>
      </c>
      <c r="E30" s="104" t="s">
        <v>50</v>
      </c>
      <c r="F30" s="235">
        <v>9751310.1099999994</v>
      </c>
      <c r="G30" s="4">
        <v>9407500</v>
      </c>
      <c r="H30" s="235">
        <v>6597528.3799999999</v>
      </c>
      <c r="I30" s="232">
        <f t="shared" si="3"/>
        <v>67.657866538714771</v>
      </c>
      <c r="J30" s="232">
        <f t="shared" si="0"/>
        <v>70.130516927982995</v>
      </c>
    </row>
    <row r="31" spans="1:10" s="35" customFormat="1" x14ac:dyDescent="0.2">
      <c r="A31" s="78"/>
      <c r="B31" s="78"/>
      <c r="C31" s="78"/>
      <c r="D31" s="79">
        <v>3234</v>
      </c>
      <c r="E31" s="104" t="s">
        <v>51</v>
      </c>
      <c r="F31" s="235">
        <v>146509.84</v>
      </c>
      <c r="G31" s="4">
        <v>200000</v>
      </c>
      <c r="H31" s="235">
        <v>108501.43</v>
      </c>
      <c r="I31" s="232">
        <f t="shared" si="3"/>
        <v>74.057435323115499</v>
      </c>
      <c r="J31" s="232">
        <f t="shared" si="0"/>
        <v>54.250714999999992</v>
      </c>
    </row>
    <row r="32" spans="1:10" s="35" customFormat="1" x14ac:dyDescent="0.2">
      <c r="A32" s="78"/>
      <c r="B32" s="78"/>
      <c r="C32" s="78"/>
      <c r="D32" s="79">
        <v>3235</v>
      </c>
      <c r="E32" s="104" t="s">
        <v>52</v>
      </c>
      <c r="F32" s="235">
        <v>12122369.07</v>
      </c>
      <c r="G32" s="4">
        <v>14607300</v>
      </c>
      <c r="H32" s="235">
        <v>12430361.65</v>
      </c>
      <c r="I32" s="232">
        <f t="shared" si="3"/>
        <v>102.5406962799228</v>
      </c>
      <c r="J32" s="232">
        <f t="shared" si="0"/>
        <v>85.096914898715028</v>
      </c>
    </row>
    <row r="33" spans="1:10" s="35" customFormat="1" x14ac:dyDescent="0.2">
      <c r="A33" s="78"/>
      <c r="B33" s="78"/>
      <c r="C33" s="78"/>
      <c r="D33" s="79">
        <v>3236</v>
      </c>
      <c r="E33" s="104" t="s">
        <v>53</v>
      </c>
      <c r="F33" s="235">
        <v>383942.3</v>
      </c>
      <c r="G33" s="4">
        <v>662500</v>
      </c>
      <c r="H33" s="235">
        <v>482105.7</v>
      </c>
      <c r="I33" s="232">
        <f t="shared" si="3"/>
        <v>125.56722715887258</v>
      </c>
      <c r="J33" s="232">
        <f t="shared" si="0"/>
        <v>72.770671698113205</v>
      </c>
    </row>
    <row r="34" spans="1:10" s="35" customFormat="1" x14ac:dyDescent="0.2">
      <c r="A34" s="78"/>
      <c r="B34" s="78"/>
      <c r="C34" s="78"/>
      <c r="D34" s="79">
        <v>3237</v>
      </c>
      <c r="E34" s="43" t="s">
        <v>13</v>
      </c>
      <c r="F34" s="235">
        <v>6304938.6500000004</v>
      </c>
      <c r="G34" s="4">
        <v>11614700</v>
      </c>
      <c r="H34" s="235">
        <v>7579277.6799999997</v>
      </c>
      <c r="I34" s="232">
        <f t="shared" si="3"/>
        <v>120.2117593959459</v>
      </c>
      <c r="J34" s="232">
        <f t="shared" si="0"/>
        <v>65.255905705700528</v>
      </c>
    </row>
    <row r="35" spans="1:10" s="35" customFormat="1" x14ac:dyDescent="0.2">
      <c r="A35" s="78"/>
      <c r="B35" s="78"/>
      <c r="C35" s="78"/>
      <c r="D35" s="79">
        <v>3238</v>
      </c>
      <c r="E35" s="43" t="s">
        <v>14</v>
      </c>
      <c r="F35" s="235">
        <v>2324424.4</v>
      </c>
      <c r="G35" s="4">
        <v>7500000</v>
      </c>
      <c r="H35" s="235">
        <v>3571409.29</v>
      </c>
      <c r="I35" s="232">
        <f t="shared" si="3"/>
        <v>153.64704010162689</v>
      </c>
      <c r="J35" s="232">
        <f t="shared" si="0"/>
        <v>47.618790533333332</v>
      </c>
    </row>
    <row r="36" spans="1:10" s="35" customFormat="1" ht="13.5" customHeight="1" x14ac:dyDescent="0.2">
      <c r="A36" s="78"/>
      <c r="B36" s="78"/>
      <c r="C36" s="78"/>
      <c r="D36" s="79">
        <v>3239</v>
      </c>
      <c r="E36" s="43" t="s">
        <v>54</v>
      </c>
      <c r="F36" s="235">
        <v>570443.44999999995</v>
      </c>
      <c r="G36" s="4">
        <v>772700</v>
      </c>
      <c r="H36" s="235">
        <v>746443</v>
      </c>
      <c r="I36" s="232">
        <f t="shared" si="3"/>
        <v>130.85311085612432</v>
      </c>
      <c r="J36" s="232">
        <f t="shared" si="0"/>
        <v>96.601915361718653</v>
      </c>
    </row>
    <row r="37" spans="1:10" s="3" customFormat="1" ht="13.5" customHeight="1" x14ac:dyDescent="0.2">
      <c r="A37" s="80"/>
      <c r="B37" s="80"/>
      <c r="C37" s="76">
        <v>329</v>
      </c>
      <c r="D37" s="84"/>
      <c r="E37" s="77" t="s">
        <v>55</v>
      </c>
      <c r="F37" s="256">
        <f t="shared" ref="F37:H37" si="13">SUM(F38:F44)</f>
        <v>868453275.77999997</v>
      </c>
      <c r="G37" s="228">
        <f t="shared" ref="G37" si="14">SUM(G38:G44)</f>
        <v>954643500</v>
      </c>
      <c r="H37" s="256">
        <f t="shared" si="13"/>
        <v>960407659.11000001</v>
      </c>
      <c r="I37" s="91">
        <f t="shared" si="3"/>
        <v>110.58829368193832</v>
      </c>
      <c r="J37" s="91">
        <f t="shared" ref="J37:J62" si="15">H37/G37*100</f>
        <v>100.60380226859556</v>
      </c>
    </row>
    <row r="38" spans="1:10" s="35" customFormat="1" ht="12" customHeight="1" x14ac:dyDescent="0.2">
      <c r="A38" s="78"/>
      <c r="B38" s="78"/>
      <c r="C38" s="78"/>
      <c r="D38" s="203">
        <v>3291</v>
      </c>
      <c r="E38" s="243" t="s">
        <v>77</v>
      </c>
      <c r="F38" s="235">
        <v>211085.59</v>
      </c>
      <c r="G38" s="4">
        <v>400000</v>
      </c>
      <c r="H38" s="235">
        <v>228211.85</v>
      </c>
      <c r="I38" s="232">
        <f t="shared" si="3"/>
        <v>108.11341977441474</v>
      </c>
      <c r="J38" s="232">
        <f t="shared" si="15"/>
        <v>57.052962500000007</v>
      </c>
    </row>
    <row r="39" spans="1:10" s="35" customFormat="1" ht="13.5" customHeight="1" x14ac:dyDescent="0.2">
      <c r="A39" s="78"/>
      <c r="B39" s="78"/>
      <c r="C39" s="78"/>
      <c r="D39" s="79">
        <v>3292</v>
      </c>
      <c r="E39" s="79" t="s">
        <v>156</v>
      </c>
      <c r="F39" s="235">
        <v>229121.52</v>
      </c>
      <c r="G39" s="4">
        <v>647500</v>
      </c>
      <c r="H39" s="235">
        <v>395119.53</v>
      </c>
      <c r="I39" s="232">
        <f t="shared" si="3"/>
        <v>172.44976814050469</v>
      </c>
      <c r="J39" s="232">
        <f t="shared" si="15"/>
        <v>61.02232123552124</v>
      </c>
    </row>
    <row r="40" spans="1:10" s="35" customFormat="1" ht="13.5" customHeight="1" x14ac:dyDescent="0.2">
      <c r="A40" s="78"/>
      <c r="B40" s="78"/>
      <c r="C40" s="78"/>
      <c r="D40" s="79">
        <v>3293</v>
      </c>
      <c r="E40" s="79" t="s">
        <v>56</v>
      </c>
      <c r="F40" s="235">
        <v>160716.63</v>
      </c>
      <c r="G40" s="4">
        <v>215700</v>
      </c>
      <c r="H40" s="235">
        <v>118844.81</v>
      </c>
      <c r="I40" s="232">
        <f t="shared" si="3"/>
        <v>73.946803140409301</v>
      </c>
      <c r="J40" s="232">
        <f t="shared" si="15"/>
        <v>55.097269355586462</v>
      </c>
    </row>
    <row r="41" spans="1:10" s="35" customFormat="1" ht="13.5" customHeight="1" x14ac:dyDescent="0.2">
      <c r="A41" s="78"/>
      <c r="B41" s="78"/>
      <c r="C41" s="78"/>
      <c r="D41" s="79">
        <v>3294</v>
      </c>
      <c r="E41" s="79" t="s">
        <v>122</v>
      </c>
      <c r="F41" s="235">
        <v>8153.92</v>
      </c>
      <c r="G41" s="4">
        <v>40000</v>
      </c>
      <c r="H41" s="235">
        <v>9141.35</v>
      </c>
      <c r="I41" s="232">
        <f t="shared" si="3"/>
        <v>112.10988089164475</v>
      </c>
      <c r="J41" s="232">
        <f t="shared" si="15"/>
        <v>22.853375</v>
      </c>
    </row>
    <row r="42" spans="1:10" s="35" customFormat="1" ht="13.5" customHeight="1" x14ac:dyDescent="0.2">
      <c r="A42" s="78"/>
      <c r="B42" s="78"/>
      <c r="C42" s="78"/>
      <c r="D42" s="79">
        <v>3295</v>
      </c>
      <c r="E42" s="79" t="s">
        <v>86</v>
      </c>
      <c r="F42" s="235">
        <v>151216.25</v>
      </c>
      <c r="G42" s="4">
        <v>150000</v>
      </c>
      <c r="H42" s="235">
        <v>43355</v>
      </c>
      <c r="I42" s="232">
        <f t="shared" si="3"/>
        <v>28.670860439932877</v>
      </c>
      <c r="J42" s="232">
        <f t="shared" si="15"/>
        <v>28.903333333333332</v>
      </c>
    </row>
    <row r="43" spans="1:10" s="35" customFormat="1" ht="13.5" customHeight="1" x14ac:dyDescent="0.2">
      <c r="A43" s="78"/>
      <c r="B43" s="78"/>
      <c r="C43" s="78"/>
      <c r="D43" s="79">
        <v>3296</v>
      </c>
      <c r="E43" s="79" t="s">
        <v>127</v>
      </c>
      <c r="F43" s="235">
        <v>77867</v>
      </c>
      <c r="G43" s="4">
        <v>200000</v>
      </c>
      <c r="H43" s="235">
        <v>135875.03</v>
      </c>
      <c r="I43" s="232">
        <f t="shared" si="3"/>
        <v>174.49629496449072</v>
      </c>
      <c r="J43" s="232">
        <f t="shared" si="15"/>
        <v>67.937515000000005</v>
      </c>
    </row>
    <row r="44" spans="1:10" s="35" customFormat="1" ht="13.5" customHeight="1" x14ac:dyDescent="0.2">
      <c r="A44" s="78"/>
      <c r="B44" s="78"/>
      <c r="C44" s="78"/>
      <c r="D44" s="79">
        <v>3299</v>
      </c>
      <c r="E44" s="79" t="s">
        <v>55</v>
      </c>
      <c r="F44" s="235">
        <v>867615114.87</v>
      </c>
      <c r="G44" s="4">
        <v>952990300</v>
      </c>
      <c r="H44" s="235">
        <v>959477111.53999996</v>
      </c>
      <c r="I44" s="232">
        <f t="shared" si="3"/>
        <v>110.58787417318845</v>
      </c>
      <c r="J44" s="232">
        <f t="shared" si="15"/>
        <v>100.68067970261608</v>
      </c>
    </row>
    <row r="45" spans="1:10" s="35" customFormat="1" ht="13.5" customHeight="1" x14ac:dyDescent="0.2">
      <c r="A45" s="78"/>
      <c r="B45" s="42">
        <v>34</v>
      </c>
      <c r="C45" s="78"/>
      <c r="D45" s="79"/>
      <c r="E45" s="88" t="s">
        <v>15</v>
      </c>
      <c r="F45" s="256">
        <f>F46</f>
        <v>201175.57</v>
      </c>
      <c r="G45" s="228">
        <f>G46</f>
        <v>452000</v>
      </c>
      <c r="H45" s="256">
        <f>H46</f>
        <v>214477.59999999998</v>
      </c>
      <c r="I45" s="192">
        <f t="shared" si="3"/>
        <v>106.6121497754424</v>
      </c>
      <c r="J45" s="192">
        <f t="shared" si="15"/>
        <v>47.450796460176988</v>
      </c>
    </row>
    <row r="46" spans="1:10" s="3" customFormat="1" ht="13.5" customHeight="1" x14ac:dyDescent="0.2">
      <c r="A46" s="80"/>
      <c r="B46" s="80"/>
      <c r="C46" s="76">
        <v>343</v>
      </c>
      <c r="D46" s="84"/>
      <c r="E46" s="77" t="s">
        <v>61</v>
      </c>
      <c r="F46" s="256">
        <f>SUM(F47:F49)</f>
        <v>201175.57</v>
      </c>
      <c r="G46" s="228">
        <f>SUM(G47:G49)</f>
        <v>452000</v>
      </c>
      <c r="H46" s="256">
        <f>SUM(H47:H49)</f>
        <v>214477.59999999998</v>
      </c>
      <c r="I46" s="91">
        <f t="shared" si="3"/>
        <v>106.6121497754424</v>
      </c>
      <c r="J46" s="91">
        <f t="shared" si="15"/>
        <v>47.450796460176988</v>
      </c>
    </row>
    <row r="47" spans="1:10" s="35" customFormat="1" ht="13.5" customHeight="1" x14ac:dyDescent="0.2">
      <c r="A47" s="78"/>
      <c r="B47" s="78"/>
      <c r="C47" s="78"/>
      <c r="D47" s="78">
        <v>3431</v>
      </c>
      <c r="E47" s="105" t="s">
        <v>62</v>
      </c>
      <c r="F47" s="235">
        <v>199506.93</v>
      </c>
      <c r="G47" s="4">
        <v>350000</v>
      </c>
      <c r="H47" s="235">
        <v>211425.99</v>
      </c>
      <c r="I47" s="232">
        <f t="shared" si="3"/>
        <v>105.97425863853451</v>
      </c>
      <c r="J47" s="232">
        <f t="shared" si="15"/>
        <v>60.407425714285715</v>
      </c>
    </row>
    <row r="48" spans="1:10" s="35" customFormat="1" ht="12" customHeight="1" x14ac:dyDescent="0.2">
      <c r="A48" s="78"/>
      <c r="B48" s="78"/>
      <c r="C48" s="78"/>
      <c r="D48" s="244">
        <v>3432</v>
      </c>
      <c r="E48" s="243" t="s">
        <v>96</v>
      </c>
      <c r="F48" s="235">
        <v>30.45</v>
      </c>
      <c r="G48" s="4">
        <v>2000</v>
      </c>
      <c r="H48" s="235">
        <v>0</v>
      </c>
      <c r="I48" s="232">
        <f t="shared" si="3"/>
        <v>0</v>
      </c>
      <c r="J48" s="232">
        <f t="shared" si="15"/>
        <v>0</v>
      </c>
    </row>
    <row r="49" spans="1:13" s="35" customFormat="1" ht="13.5" customHeight="1" x14ac:dyDescent="0.2">
      <c r="A49" s="78"/>
      <c r="B49" s="78"/>
      <c r="C49" s="78"/>
      <c r="D49" s="78">
        <v>3433</v>
      </c>
      <c r="E49" s="105" t="s">
        <v>73</v>
      </c>
      <c r="F49" s="235">
        <v>1638.19</v>
      </c>
      <c r="G49" s="4">
        <v>100000</v>
      </c>
      <c r="H49" s="235">
        <v>3051.61</v>
      </c>
      <c r="I49" s="232">
        <f t="shared" si="3"/>
        <v>186.2793693039269</v>
      </c>
      <c r="J49" s="232">
        <f t="shared" si="15"/>
        <v>3.0516100000000002</v>
      </c>
    </row>
    <row r="50" spans="1:13" s="3" customFormat="1" ht="12" customHeight="1" x14ac:dyDescent="0.2">
      <c r="A50" s="80"/>
      <c r="B50" s="75">
        <v>35</v>
      </c>
      <c r="C50" s="80"/>
      <c r="D50" s="83"/>
      <c r="E50" s="103" t="s">
        <v>16</v>
      </c>
      <c r="F50" s="256">
        <f>F51+F53</f>
        <v>31355731.68</v>
      </c>
      <c r="G50" s="228">
        <f>G51+G53</f>
        <v>100650600</v>
      </c>
      <c r="H50" s="256">
        <f>H51+H53</f>
        <v>54938158.010000005</v>
      </c>
      <c r="I50" s="91">
        <f t="shared" si="3"/>
        <v>175.20930007524547</v>
      </c>
      <c r="J50" s="91">
        <f t="shared" si="15"/>
        <v>54.583040746900672</v>
      </c>
    </row>
    <row r="51" spans="1:13" s="3" customFormat="1" ht="13.5" customHeight="1" x14ac:dyDescent="0.2">
      <c r="A51" s="80"/>
      <c r="B51" s="80"/>
      <c r="C51" s="75">
        <v>351</v>
      </c>
      <c r="D51" s="83"/>
      <c r="E51" s="103" t="s">
        <v>0</v>
      </c>
      <c r="F51" s="256">
        <f>F52</f>
        <v>1761457.14</v>
      </c>
      <c r="G51" s="228">
        <f>G52</f>
        <v>8436400</v>
      </c>
      <c r="H51" s="256">
        <f>H52</f>
        <v>6065230.3399999999</v>
      </c>
      <c r="I51" s="91">
        <f t="shared" si="3"/>
        <v>344.33028214356665</v>
      </c>
      <c r="J51" s="91">
        <f t="shared" si="15"/>
        <v>71.893584230240378</v>
      </c>
    </row>
    <row r="52" spans="1:13" s="35" customFormat="1" ht="13.5" customHeight="1" x14ac:dyDescent="0.2">
      <c r="A52" s="78"/>
      <c r="B52" s="78"/>
      <c r="C52" s="78"/>
      <c r="D52" s="43" t="s">
        <v>17</v>
      </c>
      <c r="E52" s="104" t="s">
        <v>0</v>
      </c>
      <c r="F52" s="253">
        <v>1761457.14</v>
      </c>
      <c r="G52" s="95">
        <v>8436400</v>
      </c>
      <c r="H52" s="253">
        <v>6065230.3399999999</v>
      </c>
      <c r="I52" s="97">
        <f t="shared" si="3"/>
        <v>344.33028214356665</v>
      </c>
      <c r="J52" s="97">
        <f t="shared" si="15"/>
        <v>71.893584230240378</v>
      </c>
    </row>
    <row r="53" spans="1:13" s="3" customFormat="1" ht="26.25" customHeight="1" x14ac:dyDescent="0.2">
      <c r="A53" s="80"/>
      <c r="B53" s="80"/>
      <c r="C53" s="75">
        <v>352</v>
      </c>
      <c r="D53" s="83"/>
      <c r="E53" s="107" t="s">
        <v>164</v>
      </c>
      <c r="F53" s="256">
        <f>F54+F55+F56</f>
        <v>29594274.539999999</v>
      </c>
      <c r="G53" s="228">
        <f t="shared" ref="G53:H53" si="16">G54+G55+G56</f>
        <v>92214200</v>
      </c>
      <c r="H53" s="256">
        <f t="shared" si="16"/>
        <v>48872927.670000002</v>
      </c>
      <c r="I53" s="91">
        <f t="shared" si="3"/>
        <v>165.14318539534642</v>
      </c>
      <c r="J53" s="91">
        <f t="shared" si="15"/>
        <v>52.999351151991782</v>
      </c>
    </row>
    <row r="54" spans="1:13" s="3" customFormat="1" ht="26.25" customHeight="1" x14ac:dyDescent="0.2">
      <c r="A54" s="80"/>
      <c r="B54" s="80"/>
      <c r="C54" s="75"/>
      <c r="D54" s="203">
        <v>3521</v>
      </c>
      <c r="E54" s="245" t="s">
        <v>238</v>
      </c>
      <c r="F54" s="235">
        <v>616882.27</v>
      </c>
      <c r="G54" s="4">
        <v>0</v>
      </c>
      <c r="H54" s="235">
        <v>0</v>
      </c>
      <c r="I54" s="232">
        <f t="shared" ref="I54" si="17">H54/F54*100</f>
        <v>0</v>
      </c>
      <c r="J54" s="232" t="s">
        <v>116</v>
      </c>
    </row>
    <row r="55" spans="1:13" s="35" customFormat="1" ht="12.75" customHeight="1" x14ac:dyDescent="0.2">
      <c r="A55" s="78"/>
      <c r="B55" s="78"/>
      <c r="C55" s="78"/>
      <c r="D55" s="203">
        <v>3522</v>
      </c>
      <c r="E55" s="245" t="s">
        <v>165</v>
      </c>
      <c r="F55" s="235">
        <v>22508884.789999999</v>
      </c>
      <c r="G55" s="4">
        <v>81314200</v>
      </c>
      <c r="H55" s="235">
        <v>40992813.649999999</v>
      </c>
      <c r="I55" s="232">
        <f t="shared" si="3"/>
        <v>182.11836806864744</v>
      </c>
      <c r="J55" s="232">
        <f t="shared" si="15"/>
        <v>50.412859808004008</v>
      </c>
      <c r="M55" s="253"/>
    </row>
    <row r="56" spans="1:13" s="35" customFormat="1" ht="13.5" customHeight="1" x14ac:dyDescent="0.2">
      <c r="A56" s="78"/>
      <c r="B56" s="78"/>
      <c r="C56" s="78"/>
      <c r="D56" s="79">
        <v>3523</v>
      </c>
      <c r="E56" s="104" t="s">
        <v>87</v>
      </c>
      <c r="F56" s="235">
        <v>6468507.4800000004</v>
      </c>
      <c r="G56" s="4">
        <v>10900000</v>
      </c>
      <c r="H56" s="235">
        <v>7880114.0199999996</v>
      </c>
      <c r="I56" s="232">
        <f t="shared" si="3"/>
        <v>121.82275500746577</v>
      </c>
      <c r="J56" s="232">
        <f t="shared" si="15"/>
        <v>72.294624036697243</v>
      </c>
    </row>
    <row r="57" spans="1:13" s="3" customFormat="1" ht="12" customHeight="1" x14ac:dyDescent="0.2">
      <c r="A57" s="80"/>
      <c r="B57" s="75">
        <v>36</v>
      </c>
      <c r="C57" s="80"/>
      <c r="D57" s="85"/>
      <c r="E57" s="108" t="s">
        <v>168</v>
      </c>
      <c r="F57" s="256">
        <f>F58</f>
        <v>112138121.56999999</v>
      </c>
      <c r="G57" s="228">
        <f>G58</f>
        <v>941203300</v>
      </c>
      <c r="H57" s="256">
        <f>H58</f>
        <v>775504286.33000004</v>
      </c>
      <c r="I57" s="91">
        <f t="shared" si="3"/>
        <v>691.56168791886432</v>
      </c>
      <c r="J57" s="91">
        <f t="shared" si="15"/>
        <v>82.394981650616828</v>
      </c>
    </row>
    <row r="58" spans="1:13" s="3" customFormat="1" ht="12.75" customHeight="1" x14ac:dyDescent="0.2">
      <c r="A58" s="80"/>
      <c r="B58" s="80"/>
      <c r="C58" s="75">
        <v>363</v>
      </c>
      <c r="D58" s="85"/>
      <c r="E58" s="81" t="s">
        <v>88</v>
      </c>
      <c r="F58" s="256">
        <f t="shared" ref="F58:H58" si="18">F59+F60</f>
        <v>112138121.56999999</v>
      </c>
      <c r="G58" s="228">
        <f t="shared" ref="G58" si="19">G59+G60</f>
        <v>941203300</v>
      </c>
      <c r="H58" s="256">
        <f t="shared" si="18"/>
        <v>775504286.33000004</v>
      </c>
      <c r="I58" s="91">
        <f t="shared" si="3"/>
        <v>691.56168791886432</v>
      </c>
      <c r="J58" s="91">
        <f t="shared" si="15"/>
        <v>82.394981650616828</v>
      </c>
    </row>
    <row r="59" spans="1:13" s="35" customFormat="1" ht="14.25" customHeight="1" x14ac:dyDescent="0.2">
      <c r="A59" s="78"/>
      <c r="B59" s="78"/>
      <c r="C59" s="78"/>
      <c r="D59" s="43">
        <v>3631</v>
      </c>
      <c r="E59" s="79" t="s">
        <v>105</v>
      </c>
      <c r="F59" s="235">
        <v>5503427.3300000001</v>
      </c>
      <c r="G59" s="4">
        <v>776476000</v>
      </c>
      <c r="H59" s="235">
        <v>619875416.20000005</v>
      </c>
      <c r="I59" s="232">
        <f t="shared" si="3"/>
        <v>11263.443287802986</v>
      </c>
      <c r="J59" s="232">
        <f t="shared" si="15"/>
        <v>79.83188356111458</v>
      </c>
    </row>
    <row r="60" spans="1:13" s="35" customFormat="1" ht="13.5" customHeight="1" x14ac:dyDescent="0.2">
      <c r="A60" s="78"/>
      <c r="B60" s="78"/>
      <c r="C60" s="78"/>
      <c r="D60" s="43" t="s">
        <v>18</v>
      </c>
      <c r="E60" s="43" t="s">
        <v>89</v>
      </c>
      <c r="F60" s="235">
        <v>106634694.23999999</v>
      </c>
      <c r="G60" s="4">
        <v>164727300</v>
      </c>
      <c r="H60" s="235">
        <v>155628870.13</v>
      </c>
      <c r="I60" s="232">
        <f t="shared" si="3"/>
        <v>145.94581176341168</v>
      </c>
      <c r="J60" s="232">
        <f t="shared" si="15"/>
        <v>94.476671523177998</v>
      </c>
    </row>
    <row r="61" spans="1:13" s="34" customFormat="1" ht="26.25" customHeight="1" x14ac:dyDescent="0.2">
      <c r="A61" s="42"/>
      <c r="B61" s="42">
        <v>37</v>
      </c>
      <c r="C61" s="42"/>
      <c r="D61" s="86"/>
      <c r="E61" s="109" t="s">
        <v>102</v>
      </c>
      <c r="F61" s="256">
        <f>F62</f>
        <v>0</v>
      </c>
      <c r="G61" s="228">
        <f>G62</f>
        <v>300000</v>
      </c>
      <c r="H61" s="256">
        <f>H62</f>
        <v>38465</v>
      </c>
      <c r="I61" s="91" t="s">
        <v>116</v>
      </c>
      <c r="J61" s="91">
        <f t="shared" si="15"/>
        <v>12.821666666666667</v>
      </c>
    </row>
    <row r="62" spans="1:13" s="34" customFormat="1" ht="13.5" customHeight="1" x14ac:dyDescent="0.2">
      <c r="A62" s="42"/>
      <c r="B62" s="42"/>
      <c r="C62" s="42">
        <v>372</v>
      </c>
      <c r="D62" s="86"/>
      <c r="E62" s="88" t="s">
        <v>110</v>
      </c>
      <c r="F62" s="256">
        <f t="shared" ref="F62:H62" si="20">F63</f>
        <v>0</v>
      </c>
      <c r="G62" s="228">
        <f t="shared" si="20"/>
        <v>300000</v>
      </c>
      <c r="H62" s="256">
        <f t="shared" si="20"/>
        <v>38465</v>
      </c>
      <c r="I62" s="91" t="s">
        <v>116</v>
      </c>
      <c r="J62" s="91">
        <f t="shared" si="15"/>
        <v>12.821666666666667</v>
      </c>
    </row>
    <row r="63" spans="1:13" s="35" customFormat="1" ht="13.5" customHeight="1" x14ac:dyDescent="0.2">
      <c r="A63" s="78"/>
      <c r="B63" s="78"/>
      <c r="C63" s="78"/>
      <c r="D63" s="43">
        <v>3721</v>
      </c>
      <c r="E63" s="79" t="s">
        <v>104</v>
      </c>
      <c r="F63" s="235">
        <v>0</v>
      </c>
      <c r="G63" s="4">
        <v>300000</v>
      </c>
      <c r="H63" s="235">
        <v>38465</v>
      </c>
      <c r="I63" s="232" t="s">
        <v>116</v>
      </c>
      <c r="J63" s="232">
        <f t="shared" ref="J63:J69" si="21">H63/G63*100</f>
        <v>12.821666666666667</v>
      </c>
    </row>
    <row r="64" spans="1:13" s="3" customFormat="1" ht="13.5" customHeight="1" x14ac:dyDescent="0.2">
      <c r="A64" s="80"/>
      <c r="B64" s="76">
        <v>38</v>
      </c>
      <c r="C64" s="80"/>
      <c r="D64" s="83"/>
      <c r="E64" s="110" t="s">
        <v>57</v>
      </c>
      <c r="F64" s="256">
        <f>F65+F67+F70+F72</f>
        <v>256068343.97999996</v>
      </c>
      <c r="G64" s="228">
        <f>G65+G67+G70+G72</f>
        <v>302839950</v>
      </c>
      <c r="H64" s="256">
        <f>H65+H67+H70+H72</f>
        <v>325381917.67999995</v>
      </c>
      <c r="I64" s="91">
        <f t="shared" si="3"/>
        <v>127.06838831488427</v>
      </c>
      <c r="J64" s="91">
        <f t="shared" si="21"/>
        <v>107.44352509634211</v>
      </c>
    </row>
    <row r="65" spans="1:10" s="3" customFormat="1" ht="13.5" customHeight="1" x14ac:dyDescent="0.2">
      <c r="A65" s="80"/>
      <c r="B65" s="80"/>
      <c r="C65" s="76">
        <v>381</v>
      </c>
      <c r="D65" s="83"/>
      <c r="E65" s="110" t="s">
        <v>37</v>
      </c>
      <c r="F65" s="256">
        <f t="shared" ref="F65:H65" si="22">F66</f>
        <v>2258609.88</v>
      </c>
      <c r="G65" s="228">
        <f t="shared" si="22"/>
        <v>4742800</v>
      </c>
      <c r="H65" s="256">
        <f t="shared" si="22"/>
        <v>3594418.07</v>
      </c>
      <c r="I65" s="91">
        <f t="shared" si="3"/>
        <v>159.14293574240452</v>
      </c>
      <c r="J65" s="91">
        <f t="shared" si="21"/>
        <v>75.786836257063342</v>
      </c>
    </row>
    <row r="66" spans="1:10" s="35" customFormat="1" ht="13.5" customHeight="1" x14ac:dyDescent="0.2">
      <c r="A66" s="78"/>
      <c r="B66" s="78"/>
      <c r="C66" s="78"/>
      <c r="D66" s="79">
        <v>3811</v>
      </c>
      <c r="E66" s="104" t="s">
        <v>19</v>
      </c>
      <c r="F66" s="235">
        <v>2258609.88</v>
      </c>
      <c r="G66" s="4">
        <v>4742800</v>
      </c>
      <c r="H66" s="235">
        <v>3594418.07</v>
      </c>
      <c r="I66" s="232">
        <f t="shared" si="3"/>
        <v>159.14293574240452</v>
      </c>
      <c r="J66" s="232">
        <f t="shared" si="21"/>
        <v>75.786836257063342</v>
      </c>
    </row>
    <row r="67" spans="1:10" s="3" customFormat="1" ht="13.5" customHeight="1" x14ac:dyDescent="0.2">
      <c r="A67" s="80"/>
      <c r="B67" s="80"/>
      <c r="C67" s="76">
        <v>382</v>
      </c>
      <c r="D67" s="87"/>
      <c r="E67" s="110" t="s">
        <v>76</v>
      </c>
      <c r="F67" s="256">
        <f t="shared" ref="F67:H67" si="23">F68+F69</f>
        <v>179313853.86999997</v>
      </c>
      <c r="G67" s="228">
        <f t="shared" ref="G67" si="24">G68+G69</f>
        <v>195073900</v>
      </c>
      <c r="H67" s="256">
        <f t="shared" si="23"/>
        <v>232869983.06</v>
      </c>
      <c r="I67" s="91">
        <f t="shared" si="3"/>
        <v>129.86725678698951</v>
      </c>
      <c r="J67" s="91">
        <f t="shared" si="21"/>
        <v>119.37526396919323</v>
      </c>
    </row>
    <row r="68" spans="1:10" s="3" customFormat="1" ht="13.5" customHeight="1" x14ac:dyDescent="0.2">
      <c r="A68" s="80"/>
      <c r="B68" s="80"/>
      <c r="C68" s="76"/>
      <c r="D68" s="87">
        <v>3821</v>
      </c>
      <c r="E68" s="218" t="s">
        <v>220</v>
      </c>
      <c r="F68" s="257">
        <v>33606.199999999997</v>
      </c>
      <c r="G68" s="220">
        <v>4510000</v>
      </c>
      <c r="H68" s="257">
        <v>1317427.52</v>
      </c>
      <c r="I68" s="232">
        <f t="shared" si="3"/>
        <v>3920.1918693574407</v>
      </c>
      <c r="J68" s="232">
        <f t="shared" si="21"/>
        <v>29.211253215077605</v>
      </c>
    </row>
    <row r="69" spans="1:10" s="35" customFormat="1" ht="13.5" customHeight="1" x14ac:dyDescent="0.2">
      <c r="A69" s="78"/>
      <c r="B69" s="78"/>
      <c r="C69" s="78"/>
      <c r="D69" s="79">
        <v>3822</v>
      </c>
      <c r="E69" s="104" t="s">
        <v>75</v>
      </c>
      <c r="F69" s="235">
        <v>179280247.66999999</v>
      </c>
      <c r="G69" s="4">
        <v>190563900</v>
      </c>
      <c r="H69" s="235">
        <v>231552555.53999999</v>
      </c>
      <c r="I69" s="232">
        <f t="shared" si="3"/>
        <v>129.15675795262024</v>
      </c>
      <c r="J69" s="232">
        <f t="shared" si="21"/>
        <v>121.50913973737943</v>
      </c>
    </row>
    <row r="70" spans="1:10" s="34" customFormat="1" ht="13.5" customHeight="1" x14ac:dyDescent="0.2">
      <c r="A70" s="42"/>
      <c r="B70" s="42"/>
      <c r="C70" s="42">
        <v>383</v>
      </c>
      <c r="D70" s="88"/>
      <c r="E70" s="216" t="s">
        <v>211</v>
      </c>
      <c r="F70" s="256">
        <f>F71</f>
        <v>33433666.460000001</v>
      </c>
      <c r="G70" s="228">
        <f>G71</f>
        <v>33360700</v>
      </c>
      <c r="H70" s="256">
        <f>H71</f>
        <v>33360667.030000001</v>
      </c>
      <c r="I70" s="192">
        <f t="shared" ref="I70:I89" si="25">H70/F70*100</f>
        <v>99.781658915311198</v>
      </c>
      <c r="J70" s="192">
        <f t="shared" ref="J70:J71" si="26">H70/G70*100</f>
        <v>99.99990117113849</v>
      </c>
    </row>
    <row r="71" spans="1:10" s="35" customFormat="1" ht="13.5" customHeight="1" x14ac:dyDescent="0.2">
      <c r="A71" s="78"/>
      <c r="B71" s="78"/>
      <c r="C71" s="78"/>
      <c r="D71" s="79">
        <v>3831</v>
      </c>
      <c r="E71" s="104" t="s">
        <v>212</v>
      </c>
      <c r="F71" s="235">
        <v>33433666.460000001</v>
      </c>
      <c r="G71" s="4">
        <v>33360700</v>
      </c>
      <c r="H71" s="235">
        <v>33360667.030000001</v>
      </c>
      <c r="I71" s="232">
        <f t="shared" si="25"/>
        <v>99.781658915311198</v>
      </c>
      <c r="J71" s="232">
        <f t="shared" si="26"/>
        <v>99.99990117113849</v>
      </c>
    </row>
    <row r="72" spans="1:10" s="34" customFormat="1" ht="13.5" customHeight="1" x14ac:dyDescent="0.2">
      <c r="A72" s="42"/>
      <c r="B72" s="42"/>
      <c r="C72" s="42">
        <v>386</v>
      </c>
      <c r="D72" s="88"/>
      <c r="E72" s="111" t="s">
        <v>90</v>
      </c>
      <c r="F72" s="256">
        <f>F73+F74</f>
        <v>41062213.769999996</v>
      </c>
      <c r="G72" s="228">
        <f>G73+G74</f>
        <v>69662550</v>
      </c>
      <c r="H72" s="256">
        <f>H73+H74</f>
        <v>55556849.519999996</v>
      </c>
      <c r="I72" s="91">
        <f t="shared" si="25"/>
        <v>135.29920678701879</v>
      </c>
      <c r="J72" s="91">
        <f t="shared" ref="J72:J89" si="27">H72/G72*100</f>
        <v>79.751386534084673</v>
      </c>
    </row>
    <row r="73" spans="1:10" s="35" customFormat="1" ht="25.5" customHeight="1" x14ac:dyDescent="0.2">
      <c r="A73" s="78"/>
      <c r="B73" s="78"/>
      <c r="C73" s="78"/>
      <c r="D73" s="79">
        <v>3861</v>
      </c>
      <c r="E73" s="101" t="s">
        <v>92</v>
      </c>
      <c r="F73" s="235">
        <v>24624397.57</v>
      </c>
      <c r="G73" s="4">
        <v>40932950</v>
      </c>
      <c r="H73" s="235">
        <v>36690925.43</v>
      </c>
      <c r="I73" s="232">
        <f t="shared" si="25"/>
        <v>149.00232716637382</v>
      </c>
      <c r="J73" s="232">
        <f t="shared" si="27"/>
        <v>89.636650742250438</v>
      </c>
    </row>
    <row r="74" spans="1:10" s="35" customFormat="1" ht="25.5" customHeight="1" x14ac:dyDescent="0.2">
      <c r="A74" s="78"/>
      <c r="B74" s="78"/>
      <c r="C74" s="78"/>
      <c r="D74" s="79">
        <v>3862</v>
      </c>
      <c r="E74" s="101" t="s">
        <v>173</v>
      </c>
      <c r="F74" s="235">
        <v>16437816.199999999</v>
      </c>
      <c r="G74" s="4">
        <v>28729600</v>
      </c>
      <c r="H74" s="235">
        <v>18865924.09</v>
      </c>
      <c r="I74" s="232">
        <f t="shared" si="25"/>
        <v>114.77147487511145</v>
      </c>
      <c r="J74" s="232">
        <f t="shared" si="27"/>
        <v>65.667200691969256</v>
      </c>
    </row>
    <row r="75" spans="1:10" s="3" customFormat="1" ht="20.25" customHeight="1" x14ac:dyDescent="0.2">
      <c r="A75" s="58">
        <v>4</v>
      </c>
      <c r="B75" s="59"/>
      <c r="C75" s="59"/>
      <c r="D75" s="127"/>
      <c r="E75" s="128" t="s">
        <v>58</v>
      </c>
      <c r="F75" s="256">
        <f t="shared" ref="F75:H75" si="28">F76+F79</f>
        <v>255151644.08000001</v>
      </c>
      <c r="G75" s="228">
        <f t="shared" ref="G75" si="29">G76+G79</f>
        <v>10262300</v>
      </c>
      <c r="H75" s="256">
        <f t="shared" si="28"/>
        <v>4302985.41</v>
      </c>
      <c r="I75" s="91">
        <f t="shared" si="25"/>
        <v>1.6864423607832393</v>
      </c>
      <c r="J75" s="91">
        <f t="shared" si="27"/>
        <v>41.930029428100909</v>
      </c>
    </row>
    <row r="76" spans="1:10" s="3" customFormat="1" ht="12.75" customHeight="1" x14ac:dyDescent="0.2">
      <c r="A76" s="75"/>
      <c r="B76" s="76">
        <v>41</v>
      </c>
      <c r="C76" s="76"/>
      <c r="D76" s="77"/>
      <c r="E76" s="77" t="s">
        <v>128</v>
      </c>
      <c r="F76" s="256">
        <f t="shared" ref="F76:H77" si="30">F77</f>
        <v>0</v>
      </c>
      <c r="G76" s="228">
        <f t="shared" si="30"/>
        <v>50000</v>
      </c>
      <c r="H76" s="256">
        <f t="shared" si="30"/>
        <v>0</v>
      </c>
      <c r="I76" s="91" t="s">
        <v>116</v>
      </c>
      <c r="J76" s="91">
        <f t="shared" si="27"/>
        <v>0</v>
      </c>
    </row>
    <row r="77" spans="1:10" s="3" customFormat="1" ht="12.75" customHeight="1" x14ac:dyDescent="0.2">
      <c r="A77" s="75"/>
      <c r="B77" s="76"/>
      <c r="C77" s="76">
        <v>412</v>
      </c>
      <c r="D77" s="77"/>
      <c r="E77" s="77" t="s">
        <v>129</v>
      </c>
      <c r="F77" s="256">
        <f t="shared" si="30"/>
        <v>0</v>
      </c>
      <c r="G77" s="228">
        <f t="shared" si="30"/>
        <v>50000</v>
      </c>
      <c r="H77" s="256">
        <f t="shared" si="30"/>
        <v>0</v>
      </c>
      <c r="I77" s="91" t="s">
        <v>116</v>
      </c>
      <c r="J77" s="91">
        <f t="shared" si="27"/>
        <v>0</v>
      </c>
    </row>
    <row r="78" spans="1:10" s="3" customFormat="1" ht="12.75" customHeight="1" x14ac:dyDescent="0.2">
      <c r="A78" s="75"/>
      <c r="B78" s="80"/>
      <c r="C78" s="80"/>
      <c r="D78" s="87">
        <v>4123</v>
      </c>
      <c r="E78" s="87" t="s">
        <v>130</v>
      </c>
      <c r="F78" s="257">
        <v>0</v>
      </c>
      <c r="G78" s="220">
        <v>50000</v>
      </c>
      <c r="H78" s="257">
        <v>0</v>
      </c>
      <c r="I78" s="232" t="s">
        <v>116</v>
      </c>
      <c r="J78" s="232">
        <f t="shared" si="27"/>
        <v>0</v>
      </c>
    </row>
    <row r="79" spans="1:10" s="3" customFormat="1" x14ac:dyDescent="0.2">
      <c r="A79" s="80"/>
      <c r="B79" s="75">
        <v>42</v>
      </c>
      <c r="C79" s="80"/>
      <c r="D79" s="83"/>
      <c r="E79" s="102" t="s">
        <v>20</v>
      </c>
      <c r="F79" s="256">
        <f>F80+F86+F88</f>
        <v>255151644.08000001</v>
      </c>
      <c r="G79" s="228">
        <f>G80+G86+G88</f>
        <v>10212300</v>
      </c>
      <c r="H79" s="256">
        <f>H80+H86+H88</f>
        <v>4302985.41</v>
      </c>
      <c r="I79" s="91">
        <f t="shared" si="25"/>
        <v>1.6864423607832393</v>
      </c>
      <c r="J79" s="91">
        <f t="shared" si="27"/>
        <v>42.135321230281129</v>
      </c>
    </row>
    <row r="80" spans="1:10" s="3" customFormat="1" x14ac:dyDescent="0.2">
      <c r="A80" s="80"/>
      <c r="B80" s="80"/>
      <c r="C80" s="75">
        <v>422</v>
      </c>
      <c r="D80" s="83"/>
      <c r="E80" s="103" t="s">
        <v>25</v>
      </c>
      <c r="F80" s="256">
        <f>SUM(F81:F85)</f>
        <v>249658558.58000001</v>
      </c>
      <c r="G80" s="228">
        <f>SUM(G81:G85)</f>
        <v>4762300</v>
      </c>
      <c r="H80" s="256">
        <f>SUM(H81:H85)</f>
        <v>1384981.91</v>
      </c>
      <c r="I80" s="91">
        <f t="shared" si="25"/>
        <v>0.55475042308882005</v>
      </c>
      <c r="J80" s="91">
        <f t="shared" si="27"/>
        <v>29.082206286878186</v>
      </c>
    </row>
    <row r="81" spans="1:10" s="35" customFormat="1" x14ac:dyDescent="0.2">
      <c r="A81" s="78"/>
      <c r="B81" s="78"/>
      <c r="C81" s="78"/>
      <c r="D81" s="89" t="s">
        <v>21</v>
      </c>
      <c r="E81" s="112" t="s">
        <v>22</v>
      </c>
      <c r="F81" s="235">
        <v>2911344.87</v>
      </c>
      <c r="G81" s="4">
        <v>3767500</v>
      </c>
      <c r="H81" s="235">
        <v>437125.86</v>
      </c>
      <c r="I81" s="232">
        <f t="shared" si="25"/>
        <v>15.014568164162565</v>
      </c>
      <c r="J81" s="232">
        <f t="shared" si="27"/>
        <v>11.602544392833442</v>
      </c>
    </row>
    <row r="82" spans="1:10" s="35" customFormat="1" x14ac:dyDescent="0.2">
      <c r="A82" s="78"/>
      <c r="B82" s="78"/>
      <c r="C82" s="78"/>
      <c r="D82" s="43" t="s">
        <v>23</v>
      </c>
      <c r="E82" s="43" t="s">
        <v>24</v>
      </c>
      <c r="F82" s="235">
        <v>94252.98</v>
      </c>
      <c r="G82" s="4">
        <v>205000</v>
      </c>
      <c r="H82" s="235">
        <v>181792.01</v>
      </c>
      <c r="I82" s="232">
        <f t="shared" si="25"/>
        <v>192.87667084902782</v>
      </c>
      <c r="J82" s="232">
        <f t="shared" si="27"/>
        <v>88.67902926829268</v>
      </c>
    </row>
    <row r="83" spans="1:10" s="35" customFormat="1" x14ac:dyDescent="0.2">
      <c r="A83" s="78"/>
      <c r="B83" s="78"/>
      <c r="C83" s="78"/>
      <c r="D83" s="43">
        <v>4223</v>
      </c>
      <c r="E83" s="43" t="s">
        <v>179</v>
      </c>
      <c r="F83" s="235">
        <v>0</v>
      </c>
      <c r="G83" s="4">
        <v>5000</v>
      </c>
      <c r="H83" s="235">
        <v>0</v>
      </c>
      <c r="I83" s="232" t="s">
        <v>116</v>
      </c>
      <c r="J83" s="232">
        <f t="shared" si="27"/>
        <v>0</v>
      </c>
    </row>
    <row r="84" spans="1:10" s="35" customFormat="1" x14ac:dyDescent="0.2">
      <c r="A84" s="78"/>
      <c r="B84" s="78"/>
      <c r="C84" s="78"/>
      <c r="D84" s="43">
        <v>4225</v>
      </c>
      <c r="E84" s="79" t="s">
        <v>99</v>
      </c>
      <c r="F84" s="235">
        <v>80913.14</v>
      </c>
      <c r="G84" s="4">
        <v>15000</v>
      </c>
      <c r="H84" s="235">
        <v>3400.2</v>
      </c>
      <c r="I84" s="232">
        <f t="shared" si="25"/>
        <v>4.2022840789518243</v>
      </c>
      <c r="J84" s="232">
        <f t="shared" si="27"/>
        <v>22.667999999999999</v>
      </c>
    </row>
    <row r="85" spans="1:10" s="35" customFormat="1" x14ac:dyDescent="0.2">
      <c r="A85" s="78"/>
      <c r="B85" s="78"/>
      <c r="C85" s="78"/>
      <c r="D85" s="43">
        <v>4227</v>
      </c>
      <c r="E85" s="79" t="s">
        <v>100</v>
      </c>
      <c r="F85" s="235">
        <v>246572047.59</v>
      </c>
      <c r="G85" s="4">
        <v>769800</v>
      </c>
      <c r="H85" s="235">
        <v>762663.84</v>
      </c>
      <c r="I85" s="232">
        <f t="shared" si="25"/>
        <v>0.30930669045996545</v>
      </c>
      <c r="J85" s="232">
        <f t="shared" si="27"/>
        <v>99.07298519095869</v>
      </c>
    </row>
    <row r="86" spans="1:10" s="35" customFormat="1" x14ac:dyDescent="0.2">
      <c r="A86" s="78"/>
      <c r="B86" s="78"/>
      <c r="C86" s="75">
        <v>423</v>
      </c>
      <c r="D86" s="78"/>
      <c r="E86" s="113" t="s">
        <v>137</v>
      </c>
      <c r="F86" s="259">
        <f t="shared" ref="F86:H86" si="31">F87</f>
        <v>347500</v>
      </c>
      <c r="G86" s="92">
        <f t="shared" si="31"/>
        <v>350000</v>
      </c>
      <c r="H86" s="259">
        <f t="shared" si="31"/>
        <v>0</v>
      </c>
      <c r="I86" s="192">
        <f t="shared" si="25"/>
        <v>0</v>
      </c>
      <c r="J86" s="192">
        <f t="shared" si="27"/>
        <v>0</v>
      </c>
    </row>
    <row r="87" spans="1:10" s="35" customFormat="1" x14ac:dyDescent="0.2">
      <c r="A87" s="78"/>
      <c r="B87" s="78"/>
      <c r="C87" s="78"/>
      <c r="D87" s="89">
        <v>4231</v>
      </c>
      <c r="E87" s="114" t="s">
        <v>26</v>
      </c>
      <c r="F87" s="260">
        <v>347500</v>
      </c>
      <c r="G87" s="233">
        <v>350000</v>
      </c>
      <c r="H87" s="260">
        <v>0</v>
      </c>
      <c r="I87" s="232">
        <f t="shared" si="25"/>
        <v>0</v>
      </c>
      <c r="J87" s="232">
        <f t="shared" si="27"/>
        <v>0</v>
      </c>
    </row>
    <row r="88" spans="1:10" s="3" customFormat="1" x14ac:dyDescent="0.2">
      <c r="A88" s="80"/>
      <c r="B88" s="80"/>
      <c r="C88" s="75">
        <v>426</v>
      </c>
      <c r="D88" s="85"/>
      <c r="E88" s="115" t="s">
        <v>27</v>
      </c>
      <c r="F88" s="256">
        <f t="shared" ref="F88:H88" si="32">F89</f>
        <v>5145585.5</v>
      </c>
      <c r="G88" s="228">
        <f t="shared" si="32"/>
        <v>5100000</v>
      </c>
      <c r="H88" s="256">
        <f t="shared" si="32"/>
        <v>2918003.5</v>
      </c>
      <c r="I88" s="91">
        <f t="shared" si="25"/>
        <v>56.70887210017208</v>
      </c>
      <c r="J88" s="91">
        <f t="shared" si="27"/>
        <v>57.215754901960779</v>
      </c>
    </row>
    <row r="89" spans="1:10" s="35" customFormat="1" x14ac:dyDescent="0.2">
      <c r="A89" s="78"/>
      <c r="B89" s="78"/>
      <c r="C89" s="78"/>
      <c r="D89" s="43" t="s">
        <v>59</v>
      </c>
      <c r="E89" s="104" t="s">
        <v>1</v>
      </c>
      <c r="F89" s="235">
        <v>5145585.5</v>
      </c>
      <c r="G89" s="4">
        <v>5100000</v>
      </c>
      <c r="H89" s="235">
        <v>2918003.5</v>
      </c>
      <c r="I89" s="232">
        <f t="shared" si="25"/>
        <v>56.70887210017208</v>
      </c>
      <c r="J89" s="232">
        <f t="shared" si="27"/>
        <v>57.215754901960779</v>
      </c>
    </row>
    <row r="90" spans="1:10" s="3" customFormat="1" x14ac:dyDescent="0.2">
      <c r="A90" s="80"/>
      <c r="B90" s="80"/>
      <c r="C90" s="80"/>
      <c r="D90" s="80"/>
      <c r="E90" s="34"/>
      <c r="F90" s="34"/>
      <c r="G90" s="235"/>
      <c r="H90" s="235"/>
      <c r="I90" s="235"/>
    </row>
    <row r="91" spans="1:10" s="3" customFormat="1" x14ac:dyDescent="0.2">
      <c r="A91" s="80"/>
      <c r="B91" s="80"/>
      <c r="C91" s="80"/>
      <c r="D91" s="80"/>
      <c r="G91" s="4"/>
      <c r="H91" s="235"/>
      <c r="I91" s="235"/>
    </row>
    <row r="92" spans="1:10" s="3" customFormat="1" x14ac:dyDescent="0.2">
      <c r="A92" s="80"/>
      <c r="B92" s="80"/>
      <c r="C92" s="80"/>
      <c r="D92" s="80"/>
      <c r="G92" s="4"/>
      <c r="H92" s="235"/>
      <c r="I92" s="235"/>
    </row>
    <row r="93" spans="1:10" s="3" customFormat="1" x14ac:dyDescent="0.2">
      <c r="A93" s="80"/>
      <c r="B93" s="80"/>
      <c r="C93" s="80"/>
      <c r="D93" s="80"/>
      <c r="G93" s="4"/>
      <c r="H93" s="235"/>
      <c r="I93" s="235"/>
    </row>
    <row r="94" spans="1:10" s="3" customFormat="1" x14ac:dyDescent="0.2">
      <c r="A94" s="80"/>
      <c r="B94" s="80"/>
      <c r="C94" s="80"/>
      <c r="D94" s="80"/>
      <c r="G94" s="4"/>
      <c r="H94" s="235"/>
      <c r="I94" s="235"/>
    </row>
    <row r="95" spans="1:10" s="3" customFormat="1" x14ac:dyDescent="0.2">
      <c r="A95" s="80"/>
      <c r="B95" s="80"/>
      <c r="C95" s="80"/>
      <c r="D95" s="80"/>
      <c r="G95" s="4"/>
      <c r="H95" s="235"/>
      <c r="I95" s="235"/>
    </row>
    <row r="96" spans="1:10" s="3" customFormat="1" x14ac:dyDescent="0.2">
      <c r="A96" s="80"/>
      <c r="B96" s="80"/>
      <c r="C96" s="80"/>
      <c r="D96" s="80"/>
      <c r="G96" s="4"/>
      <c r="H96" s="235"/>
      <c r="I96" s="235"/>
    </row>
    <row r="97" spans="1:9" s="3" customFormat="1" x14ac:dyDescent="0.2">
      <c r="A97" s="80"/>
      <c r="B97" s="80"/>
      <c r="C97" s="80"/>
      <c r="D97" s="80"/>
      <c r="G97" s="4"/>
      <c r="H97" s="235"/>
      <c r="I97" s="235"/>
    </row>
    <row r="98" spans="1:9" s="3" customFormat="1" x14ac:dyDescent="0.2">
      <c r="A98" s="80"/>
      <c r="B98" s="80"/>
      <c r="C98" s="80"/>
      <c r="D98" s="80"/>
      <c r="G98" s="4"/>
      <c r="H98" s="235"/>
      <c r="I98" s="235"/>
    </row>
    <row r="99" spans="1:9" s="3" customFormat="1" x14ac:dyDescent="0.2">
      <c r="A99" s="80"/>
      <c r="B99" s="80"/>
      <c r="C99" s="80"/>
      <c r="D99" s="80"/>
      <c r="G99" s="4"/>
      <c r="H99" s="235"/>
      <c r="I99" s="235"/>
    </row>
    <row r="100" spans="1:9" s="3" customFormat="1" x14ac:dyDescent="0.2">
      <c r="A100" s="80"/>
      <c r="B100" s="80"/>
      <c r="C100" s="80"/>
      <c r="D100" s="80"/>
      <c r="G100" s="4"/>
      <c r="H100" s="235"/>
      <c r="I100" s="235"/>
    </row>
    <row r="101" spans="1:9" s="3" customFormat="1" x14ac:dyDescent="0.2">
      <c r="A101" s="80"/>
      <c r="B101" s="80"/>
      <c r="C101" s="80"/>
      <c r="D101" s="80"/>
      <c r="G101" s="4"/>
      <c r="H101" s="235"/>
      <c r="I101" s="235"/>
    </row>
    <row r="102" spans="1:9" s="3" customFormat="1" x14ac:dyDescent="0.2">
      <c r="A102" s="80"/>
      <c r="B102" s="80"/>
      <c r="C102" s="80"/>
      <c r="D102" s="80"/>
      <c r="G102" s="4"/>
      <c r="H102" s="235"/>
      <c r="I102" s="235"/>
    </row>
    <row r="103" spans="1:9" s="3" customFormat="1" x14ac:dyDescent="0.2">
      <c r="A103" s="80"/>
      <c r="B103" s="80"/>
      <c r="C103" s="80"/>
      <c r="D103" s="80"/>
      <c r="G103" s="4"/>
      <c r="H103" s="235"/>
      <c r="I103" s="235"/>
    </row>
    <row r="104" spans="1:9" s="3" customFormat="1" x14ac:dyDescent="0.2">
      <c r="A104" s="80"/>
      <c r="B104" s="80"/>
      <c r="C104" s="80"/>
      <c r="D104" s="80"/>
      <c r="G104" s="4"/>
      <c r="H104" s="235"/>
      <c r="I104" s="235"/>
    </row>
    <row r="105" spans="1:9" s="3" customFormat="1" x14ac:dyDescent="0.2">
      <c r="A105" s="80"/>
      <c r="B105" s="80"/>
      <c r="C105" s="80"/>
      <c r="D105" s="80"/>
      <c r="G105" s="4"/>
      <c r="H105" s="235"/>
      <c r="I105" s="235"/>
    </row>
    <row r="106" spans="1:9" s="3" customFormat="1" x14ac:dyDescent="0.2">
      <c r="A106" s="80"/>
      <c r="B106" s="80"/>
      <c r="C106" s="80"/>
      <c r="D106" s="80"/>
      <c r="G106" s="4"/>
      <c r="H106" s="235"/>
      <c r="I106" s="235"/>
    </row>
    <row r="107" spans="1:9" s="3" customFormat="1" x14ac:dyDescent="0.2">
      <c r="A107" s="80"/>
      <c r="B107" s="80"/>
      <c r="C107" s="80"/>
      <c r="D107" s="80"/>
      <c r="G107" s="4"/>
      <c r="H107" s="235"/>
      <c r="I107" s="235"/>
    </row>
    <row r="108" spans="1:9" s="3" customFormat="1" x14ac:dyDescent="0.2">
      <c r="A108" s="80"/>
      <c r="B108" s="80"/>
      <c r="C108" s="80"/>
      <c r="D108" s="80"/>
      <c r="G108" s="4"/>
      <c r="H108" s="235"/>
      <c r="I108" s="235"/>
    </row>
    <row r="109" spans="1:9" s="3" customFormat="1" x14ac:dyDescent="0.2">
      <c r="A109" s="80"/>
      <c r="B109" s="80"/>
      <c r="C109" s="80"/>
      <c r="D109" s="80"/>
      <c r="G109" s="4"/>
      <c r="H109" s="235"/>
      <c r="I109" s="235"/>
    </row>
    <row r="110" spans="1:9" s="3" customFormat="1" x14ac:dyDescent="0.2">
      <c r="A110" s="80"/>
      <c r="B110" s="80"/>
      <c r="C110" s="80"/>
      <c r="D110" s="80"/>
      <c r="G110" s="4"/>
      <c r="H110" s="235"/>
      <c r="I110" s="235"/>
    </row>
    <row r="111" spans="1:9" s="3" customFormat="1" x14ac:dyDescent="0.2">
      <c r="A111" s="80"/>
      <c r="B111" s="80"/>
      <c r="C111" s="80"/>
      <c r="D111" s="80"/>
      <c r="G111" s="4"/>
      <c r="H111" s="235"/>
      <c r="I111" s="235"/>
    </row>
    <row r="112" spans="1:9" s="3" customFormat="1" x14ac:dyDescent="0.2">
      <c r="A112" s="80"/>
      <c r="B112" s="80"/>
      <c r="C112" s="80"/>
      <c r="D112" s="80"/>
      <c r="G112" s="4"/>
      <c r="H112" s="235"/>
      <c r="I112" s="235"/>
    </row>
    <row r="113" spans="1:9" s="3" customFormat="1" x14ac:dyDescent="0.2">
      <c r="A113" s="80"/>
      <c r="B113" s="80"/>
      <c r="C113" s="80"/>
      <c r="D113" s="80"/>
      <c r="G113" s="4"/>
      <c r="H113" s="235"/>
      <c r="I113" s="235"/>
    </row>
    <row r="114" spans="1:9" s="3" customFormat="1" x14ac:dyDescent="0.2">
      <c r="A114" s="80"/>
      <c r="B114" s="80"/>
      <c r="C114" s="80"/>
      <c r="D114" s="80"/>
      <c r="G114" s="4"/>
      <c r="H114" s="235"/>
      <c r="I114" s="235"/>
    </row>
    <row r="115" spans="1:9" s="3" customFormat="1" x14ac:dyDescent="0.2">
      <c r="A115" s="80"/>
      <c r="B115" s="80"/>
      <c r="C115" s="80"/>
      <c r="D115" s="80"/>
      <c r="G115" s="4"/>
      <c r="H115" s="235"/>
      <c r="I115" s="235"/>
    </row>
    <row r="116" spans="1:9" s="3" customFormat="1" x14ac:dyDescent="0.2">
      <c r="A116" s="80"/>
      <c r="B116" s="80"/>
      <c r="C116" s="80"/>
      <c r="D116" s="80"/>
      <c r="G116" s="4"/>
      <c r="H116" s="235"/>
      <c r="I116" s="235"/>
    </row>
    <row r="117" spans="1:9" s="3" customFormat="1" x14ac:dyDescent="0.2">
      <c r="A117" s="80"/>
      <c r="B117" s="80"/>
      <c r="C117" s="80"/>
      <c r="D117" s="80"/>
      <c r="G117" s="4"/>
      <c r="H117" s="235"/>
      <c r="I117" s="235"/>
    </row>
    <row r="118" spans="1:9" s="3" customFormat="1" x14ac:dyDescent="0.2">
      <c r="A118" s="80"/>
      <c r="B118" s="80"/>
      <c r="C118" s="80"/>
      <c r="D118" s="80"/>
      <c r="G118" s="4"/>
      <c r="H118" s="235"/>
      <c r="I118" s="235"/>
    </row>
    <row r="119" spans="1:9" s="3" customFormat="1" x14ac:dyDescent="0.2">
      <c r="A119" s="80"/>
      <c r="B119" s="80"/>
      <c r="C119" s="80"/>
      <c r="D119" s="80"/>
      <c r="G119" s="4"/>
      <c r="H119" s="235"/>
      <c r="I119" s="235"/>
    </row>
    <row r="120" spans="1:9" s="3" customFormat="1" x14ac:dyDescent="0.2">
      <c r="A120" s="80"/>
      <c r="B120" s="80"/>
      <c r="C120" s="80"/>
      <c r="D120" s="80"/>
      <c r="G120" s="4"/>
      <c r="H120" s="235"/>
      <c r="I120" s="235"/>
    </row>
    <row r="121" spans="1:9" s="3" customFormat="1" x14ac:dyDescent="0.2">
      <c r="A121" s="80"/>
      <c r="B121" s="80"/>
      <c r="C121" s="80"/>
      <c r="D121" s="80"/>
      <c r="G121" s="4"/>
      <c r="H121" s="235"/>
      <c r="I121" s="235"/>
    </row>
    <row r="122" spans="1:9" s="3" customFormat="1" x14ac:dyDescent="0.2">
      <c r="A122" s="80"/>
      <c r="B122" s="80"/>
      <c r="C122" s="80"/>
      <c r="D122" s="80"/>
      <c r="G122" s="4"/>
      <c r="H122" s="235"/>
      <c r="I122" s="235"/>
    </row>
    <row r="123" spans="1:9" s="3" customFormat="1" x14ac:dyDescent="0.2">
      <c r="A123" s="80"/>
      <c r="B123" s="80"/>
      <c r="C123" s="80"/>
      <c r="D123" s="80"/>
      <c r="G123" s="4"/>
      <c r="H123" s="235"/>
      <c r="I123" s="235"/>
    </row>
    <row r="124" spans="1:9" s="3" customFormat="1" x14ac:dyDescent="0.2">
      <c r="A124" s="80"/>
      <c r="B124" s="80"/>
      <c r="C124" s="80"/>
      <c r="D124" s="80"/>
      <c r="G124" s="4"/>
      <c r="H124" s="235"/>
      <c r="I124" s="235"/>
    </row>
    <row r="125" spans="1:9" s="3" customFormat="1" x14ac:dyDescent="0.2">
      <c r="A125" s="80"/>
      <c r="B125" s="80"/>
      <c r="C125" s="80"/>
      <c r="D125" s="80"/>
      <c r="G125" s="4"/>
      <c r="H125" s="235"/>
      <c r="I125" s="235"/>
    </row>
    <row r="126" spans="1:9" s="3" customFormat="1" x14ac:dyDescent="0.2">
      <c r="A126" s="80"/>
      <c r="B126" s="80"/>
      <c r="C126" s="80"/>
      <c r="D126" s="80"/>
      <c r="G126" s="4"/>
      <c r="H126" s="235"/>
      <c r="I126" s="235"/>
    </row>
    <row r="127" spans="1:9" s="3" customFormat="1" x14ac:dyDescent="0.2">
      <c r="A127" s="80"/>
      <c r="B127" s="80"/>
      <c r="C127" s="80"/>
      <c r="D127" s="80"/>
      <c r="G127" s="4"/>
      <c r="H127" s="235"/>
      <c r="I127" s="235"/>
    </row>
    <row r="128" spans="1:9" s="3" customFormat="1" x14ac:dyDescent="0.2">
      <c r="A128" s="80"/>
      <c r="B128" s="80"/>
      <c r="C128" s="80"/>
      <c r="D128" s="80"/>
      <c r="G128" s="4"/>
      <c r="H128" s="235"/>
      <c r="I128" s="235"/>
    </row>
    <row r="129" spans="1:9" s="3" customFormat="1" x14ac:dyDescent="0.2">
      <c r="A129" s="80"/>
      <c r="B129" s="80"/>
      <c r="C129" s="80"/>
      <c r="D129" s="80"/>
      <c r="G129" s="4"/>
      <c r="H129" s="235"/>
      <c r="I129" s="235"/>
    </row>
    <row r="130" spans="1:9" s="3" customFormat="1" x14ac:dyDescent="0.2">
      <c r="A130" s="80"/>
      <c r="B130" s="80"/>
      <c r="C130" s="80"/>
      <c r="D130" s="80"/>
      <c r="G130" s="4"/>
      <c r="H130" s="235"/>
      <c r="I130" s="235"/>
    </row>
    <row r="131" spans="1:9" s="3" customFormat="1" x14ac:dyDescent="0.2">
      <c r="A131" s="80"/>
      <c r="B131" s="80"/>
      <c r="C131" s="80"/>
      <c r="D131" s="80"/>
      <c r="G131" s="4"/>
      <c r="H131" s="235"/>
      <c r="I131" s="235"/>
    </row>
    <row r="132" spans="1:9" s="3" customFormat="1" x14ac:dyDescent="0.2">
      <c r="A132" s="80"/>
      <c r="B132" s="80"/>
      <c r="C132" s="80"/>
      <c r="D132" s="80"/>
      <c r="G132" s="4"/>
      <c r="H132" s="235"/>
      <c r="I132" s="235"/>
    </row>
    <row r="133" spans="1:9" s="3" customFormat="1" x14ac:dyDescent="0.2">
      <c r="A133" s="80"/>
      <c r="B133" s="80"/>
      <c r="C133" s="80"/>
      <c r="D133" s="80"/>
      <c r="G133" s="4"/>
      <c r="H133" s="235"/>
      <c r="I133" s="235"/>
    </row>
    <row r="134" spans="1:9" s="3" customFormat="1" x14ac:dyDescent="0.2">
      <c r="A134" s="80"/>
      <c r="B134" s="80"/>
      <c r="C134" s="80"/>
      <c r="D134" s="80"/>
      <c r="G134" s="4"/>
      <c r="H134" s="235"/>
      <c r="I134" s="235"/>
    </row>
    <row r="135" spans="1:9" s="3" customFormat="1" x14ac:dyDescent="0.2">
      <c r="A135" s="80"/>
      <c r="B135" s="80"/>
      <c r="C135" s="80"/>
      <c r="D135" s="80"/>
      <c r="G135" s="4"/>
      <c r="H135" s="235"/>
      <c r="I135" s="235"/>
    </row>
    <row r="136" spans="1:9" s="3" customFormat="1" x14ac:dyDescent="0.2">
      <c r="A136" s="80"/>
      <c r="B136" s="80"/>
      <c r="C136" s="80"/>
      <c r="D136" s="80"/>
      <c r="G136" s="4"/>
      <c r="H136" s="235"/>
      <c r="I136" s="235"/>
    </row>
    <row r="137" spans="1:9" s="3" customFormat="1" x14ac:dyDescent="0.2">
      <c r="A137" s="80"/>
      <c r="B137" s="80"/>
      <c r="C137" s="80"/>
      <c r="D137" s="80"/>
      <c r="G137" s="4"/>
      <c r="H137" s="235"/>
      <c r="I137" s="235"/>
    </row>
    <row r="138" spans="1:9" s="3" customFormat="1" x14ac:dyDescent="0.2">
      <c r="A138" s="80"/>
      <c r="B138" s="80"/>
      <c r="C138" s="80"/>
      <c r="D138" s="80"/>
      <c r="G138" s="4"/>
      <c r="H138" s="235"/>
      <c r="I138" s="235"/>
    </row>
    <row r="139" spans="1:9" s="3" customFormat="1" x14ac:dyDescent="0.2">
      <c r="A139" s="80"/>
      <c r="B139" s="80"/>
      <c r="C139" s="80"/>
      <c r="D139" s="80"/>
      <c r="G139" s="4"/>
      <c r="H139" s="235"/>
      <c r="I139" s="235"/>
    </row>
    <row r="140" spans="1:9" s="3" customFormat="1" x14ac:dyDescent="0.2">
      <c r="A140" s="80"/>
      <c r="B140" s="80"/>
      <c r="C140" s="80"/>
      <c r="D140" s="80"/>
      <c r="G140" s="4"/>
      <c r="H140" s="235"/>
      <c r="I140" s="235"/>
    </row>
    <row r="141" spans="1:9" s="3" customFormat="1" x14ac:dyDescent="0.2">
      <c r="A141" s="80"/>
      <c r="B141" s="80"/>
      <c r="C141" s="80"/>
      <c r="D141" s="80"/>
      <c r="G141" s="4"/>
      <c r="H141" s="235"/>
      <c r="I141" s="235"/>
    </row>
    <row r="142" spans="1:9" s="3" customFormat="1" x14ac:dyDescent="0.2">
      <c r="A142" s="80"/>
      <c r="B142" s="80"/>
      <c r="C142" s="80"/>
      <c r="D142" s="80"/>
      <c r="G142" s="4"/>
      <c r="H142" s="235"/>
      <c r="I142" s="235"/>
    </row>
    <row r="143" spans="1:9" s="3" customFormat="1" x14ac:dyDescent="0.2">
      <c r="A143" s="80"/>
      <c r="B143" s="80"/>
      <c r="C143" s="80"/>
      <c r="D143" s="80"/>
      <c r="G143" s="4"/>
      <c r="H143" s="235"/>
      <c r="I143" s="235"/>
    </row>
    <row r="144" spans="1:9" s="3" customFormat="1" x14ac:dyDescent="0.2">
      <c r="A144" s="80"/>
      <c r="B144" s="80"/>
      <c r="C144" s="80"/>
      <c r="D144" s="80"/>
      <c r="G144" s="4"/>
      <c r="H144" s="235"/>
      <c r="I144" s="235"/>
    </row>
    <row r="145" spans="1:9" s="3" customFormat="1" x14ac:dyDescent="0.2">
      <c r="A145" s="80"/>
      <c r="B145" s="80"/>
      <c r="C145" s="80"/>
      <c r="D145" s="80"/>
      <c r="G145" s="4"/>
      <c r="H145" s="235"/>
      <c r="I145" s="235"/>
    </row>
    <row r="146" spans="1:9" s="3" customFormat="1" x14ac:dyDescent="0.2">
      <c r="A146" s="80"/>
      <c r="B146" s="80"/>
      <c r="C146" s="80"/>
      <c r="D146" s="80"/>
      <c r="G146" s="4"/>
      <c r="H146" s="235"/>
      <c r="I146" s="235"/>
    </row>
    <row r="147" spans="1:9" s="3" customFormat="1" x14ac:dyDescent="0.2">
      <c r="A147" s="80"/>
      <c r="B147" s="80"/>
      <c r="C147" s="80"/>
      <c r="D147" s="80"/>
      <c r="G147" s="4"/>
      <c r="H147" s="235"/>
      <c r="I147" s="235"/>
    </row>
    <row r="148" spans="1:9" s="3" customFormat="1" x14ac:dyDescent="0.2">
      <c r="A148" s="80"/>
      <c r="B148" s="80"/>
      <c r="C148" s="80"/>
      <c r="D148" s="80"/>
      <c r="G148" s="4"/>
      <c r="H148" s="235"/>
      <c r="I148" s="235"/>
    </row>
    <row r="149" spans="1:9" s="3" customFormat="1" x14ac:dyDescent="0.2">
      <c r="A149" s="80"/>
      <c r="B149" s="80"/>
      <c r="C149" s="80"/>
      <c r="D149" s="80"/>
      <c r="G149" s="4"/>
      <c r="H149" s="235"/>
      <c r="I149" s="235"/>
    </row>
    <row r="150" spans="1:9" s="3" customFormat="1" x14ac:dyDescent="0.2">
      <c r="A150" s="80"/>
      <c r="B150" s="80"/>
      <c r="C150" s="80"/>
      <c r="D150" s="80"/>
      <c r="G150" s="4"/>
      <c r="H150" s="235"/>
      <c r="I150" s="235"/>
    </row>
    <row r="151" spans="1:9" s="3" customFormat="1" x14ac:dyDescent="0.2">
      <c r="A151" s="80"/>
      <c r="B151" s="80"/>
      <c r="C151" s="80"/>
      <c r="D151" s="80"/>
      <c r="G151" s="4"/>
      <c r="H151" s="235"/>
      <c r="I151" s="235"/>
    </row>
    <row r="152" spans="1:9" s="3" customFormat="1" x14ac:dyDescent="0.2">
      <c r="A152" s="80"/>
      <c r="B152" s="80"/>
      <c r="C152" s="80"/>
      <c r="D152" s="80"/>
      <c r="G152" s="4"/>
      <c r="H152" s="235"/>
      <c r="I152" s="235"/>
    </row>
    <row r="153" spans="1:9" s="3" customFormat="1" x14ac:dyDescent="0.2">
      <c r="A153" s="80"/>
      <c r="B153" s="80"/>
      <c r="C153" s="80"/>
      <c r="D153" s="80"/>
      <c r="G153" s="4"/>
      <c r="H153" s="235"/>
      <c r="I153" s="235"/>
    </row>
    <row r="154" spans="1:9" s="3" customFormat="1" x14ac:dyDescent="0.2">
      <c r="A154" s="80"/>
      <c r="B154" s="80"/>
      <c r="C154" s="80"/>
      <c r="D154" s="80"/>
      <c r="G154" s="4"/>
      <c r="H154" s="235"/>
      <c r="I154" s="235"/>
    </row>
    <row r="155" spans="1:9" s="3" customFormat="1" x14ac:dyDescent="0.2">
      <c r="A155" s="80"/>
      <c r="B155" s="80"/>
      <c r="C155" s="80"/>
      <c r="D155" s="80"/>
      <c r="G155" s="4"/>
      <c r="H155" s="235"/>
      <c r="I155" s="235"/>
    </row>
    <row r="156" spans="1:9" s="3" customFormat="1" x14ac:dyDescent="0.2">
      <c r="A156" s="80"/>
      <c r="B156" s="80"/>
      <c r="C156" s="80"/>
      <c r="D156" s="80"/>
      <c r="G156" s="4"/>
      <c r="H156" s="235"/>
      <c r="I156" s="235"/>
    </row>
    <row r="157" spans="1:9" s="3" customFormat="1" x14ac:dyDescent="0.2">
      <c r="A157" s="80"/>
      <c r="B157" s="80"/>
      <c r="C157" s="80"/>
      <c r="D157" s="80"/>
      <c r="G157" s="4"/>
      <c r="H157" s="235"/>
      <c r="I157" s="235"/>
    </row>
    <row r="158" spans="1:9" s="3" customFormat="1" x14ac:dyDescent="0.2">
      <c r="A158" s="80"/>
      <c r="B158" s="80"/>
      <c r="C158" s="80"/>
      <c r="D158" s="80"/>
      <c r="G158" s="4"/>
      <c r="H158" s="235"/>
      <c r="I158" s="235"/>
    </row>
    <row r="159" spans="1:9" s="3" customFormat="1" x14ac:dyDescent="0.2">
      <c r="A159" s="80"/>
      <c r="B159" s="80"/>
      <c r="C159" s="80"/>
      <c r="D159" s="80"/>
      <c r="G159" s="4"/>
      <c r="H159" s="235"/>
      <c r="I159" s="235"/>
    </row>
    <row r="160" spans="1:9" s="3" customFormat="1" x14ac:dyDescent="0.2">
      <c r="A160" s="80"/>
      <c r="B160" s="80"/>
      <c r="C160" s="80"/>
      <c r="D160" s="80"/>
      <c r="G160" s="4"/>
      <c r="H160" s="235"/>
      <c r="I160" s="235"/>
    </row>
    <row r="161" spans="1:9" s="3" customFormat="1" x14ac:dyDescent="0.2">
      <c r="A161" s="80"/>
      <c r="B161" s="80"/>
      <c r="C161" s="80"/>
      <c r="D161" s="80"/>
      <c r="G161" s="4"/>
      <c r="H161" s="235"/>
      <c r="I161" s="235"/>
    </row>
    <row r="162" spans="1:9" s="3" customFormat="1" x14ac:dyDescent="0.2">
      <c r="A162" s="80"/>
      <c r="B162" s="80"/>
      <c r="C162" s="80"/>
      <c r="D162" s="80"/>
      <c r="G162" s="4"/>
      <c r="H162" s="235"/>
      <c r="I162" s="235"/>
    </row>
    <row r="163" spans="1:9" s="3" customFormat="1" x14ac:dyDescent="0.2">
      <c r="A163" s="80"/>
      <c r="B163" s="80"/>
      <c r="C163" s="80"/>
      <c r="D163" s="80"/>
      <c r="G163" s="4"/>
      <c r="H163" s="235"/>
      <c r="I163" s="235"/>
    </row>
    <row r="164" spans="1:9" s="3" customFormat="1" x14ac:dyDescent="0.2">
      <c r="A164" s="80"/>
      <c r="B164" s="80"/>
      <c r="C164" s="80"/>
      <c r="D164" s="80"/>
      <c r="G164" s="4"/>
      <c r="H164" s="235"/>
      <c r="I164" s="235"/>
    </row>
    <row r="165" spans="1:9" s="3" customFormat="1" x14ac:dyDescent="0.2">
      <c r="A165" s="80"/>
      <c r="B165" s="80"/>
      <c r="C165" s="80"/>
      <c r="D165" s="80"/>
      <c r="G165" s="4"/>
      <c r="H165" s="235"/>
      <c r="I165" s="235"/>
    </row>
    <row r="166" spans="1:9" s="3" customFormat="1" x14ac:dyDescent="0.2">
      <c r="A166" s="80"/>
      <c r="B166" s="80"/>
      <c r="C166" s="80"/>
      <c r="D166" s="80"/>
      <c r="G166" s="4"/>
      <c r="H166" s="235"/>
      <c r="I166" s="235"/>
    </row>
    <row r="167" spans="1:9" s="3" customFormat="1" x14ac:dyDescent="0.2">
      <c r="A167" s="80"/>
      <c r="B167" s="80"/>
      <c r="C167" s="80"/>
      <c r="D167" s="80"/>
      <c r="G167" s="4"/>
      <c r="H167" s="235"/>
      <c r="I167" s="235"/>
    </row>
    <row r="168" spans="1:9" s="3" customFormat="1" x14ac:dyDescent="0.2">
      <c r="A168" s="80"/>
      <c r="B168" s="80"/>
      <c r="C168" s="80"/>
      <c r="D168" s="80"/>
      <c r="G168" s="4"/>
      <c r="H168" s="235"/>
      <c r="I168" s="235"/>
    </row>
    <row r="169" spans="1:9" s="3" customFormat="1" x14ac:dyDescent="0.2">
      <c r="A169" s="80"/>
      <c r="B169" s="80"/>
      <c r="C169" s="80"/>
      <c r="D169" s="80"/>
      <c r="G169" s="4"/>
      <c r="H169" s="235"/>
      <c r="I169" s="235"/>
    </row>
    <row r="170" spans="1:9" s="3" customFormat="1" x14ac:dyDescent="0.2">
      <c r="A170" s="80"/>
      <c r="B170" s="80"/>
      <c r="C170" s="80"/>
      <c r="D170" s="80"/>
      <c r="G170" s="4"/>
      <c r="H170" s="235"/>
      <c r="I170" s="235"/>
    </row>
    <row r="171" spans="1:9" s="3" customFormat="1" x14ac:dyDescent="0.2">
      <c r="A171" s="80"/>
      <c r="B171" s="80"/>
      <c r="C171" s="80"/>
      <c r="D171" s="80"/>
      <c r="G171" s="4"/>
      <c r="H171" s="235"/>
      <c r="I171" s="235"/>
    </row>
    <row r="172" spans="1:9" s="3" customFormat="1" x14ac:dyDescent="0.2">
      <c r="A172" s="80"/>
      <c r="B172" s="80"/>
      <c r="C172" s="80"/>
      <c r="D172" s="80"/>
      <c r="G172" s="4"/>
      <c r="H172" s="235"/>
      <c r="I172" s="235"/>
    </row>
    <row r="173" spans="1:9" s="3" customFormat="1" x14ac:dyDescent="0.2">
      <c r="A173" s="80"/>
      <c r="B173" s="80"/>
      <c r="C173" s="80"/>
      <c r="D173" s="80"/>
      <c r="G173" s="4"/>
      <c r="H173" s="235"/>
      <c r="I173" s="235"/>
    </row>
    <row r="174" spans="1:9" s="3" customFormat="1" x14ac:dyDescent="0.2">
      <c r="A174" s="80"/>
      <c r="B174" s="80"/>
      <c r="C174" s="80"/>
      <c r="D174" s="80"/>
      <c r="G174" s="4"/>
      <c r="H174" s="235"/>
      <c r="I174" s="235"/>
    </row>
    <row r="175" spans="1:9" s="3" customFormat="1" x14ac:dyDescent="0.2">
      <c r="A175" s="80"/>
      <c r="B175" s="80"/>
      <c r="C175" s="80"/>
      <c r="D175" s="80"/>
      <c r="G175" s="4"/>
      <c r="H175" s="235"/>
      <c r="I175" s="235"/>
    </row>
    <row r="176" spans="1:9" s="3" customFormat="1" x14ac:dyDescent="0.2">
      <c r="A176" s="80"/>
      <c r="B176" s="80"/>
      <c r="C176" s="80"/>
      <c r="D176" s="80"/>
      <c r="G176" s="4"/>
      <c r="H176" s="235"/>
      <c r="I176" s="235"/>
    </row>
    <row r="177" spans="1:9" s="3" customFormat="1" x14ac:dyDescent="0.2">
      <c r="A177" s="80"/>
      <c r="B177" s="80"/>
      <c r="C177" s="80"/>
      <c r="D177" s="80"/>
      <c r="G177" s="4"/>
      <c r="H177" s="235"/>
      <c r="I177" s="235"/>
    </row>
    <row r="178" spans="1:9" s="3" customFormat="1" x14ac:dyDescent="0.2">
      <c r="A178" s="80"/>
      <c r="B178" s="80"/>
      <c r="C178" s="80"/>
      <c r="D178" s="80"/>
      <c r="G178" s="4"/>
      <c r="H178" s="235"/>
      <c r="I178" s="235"/>
    </row>
    <row r="179" spans="1:9" s="3" customFormat="1" x14ac:dyDescent="0.2">
      <c r="A179" s="80"/>
      <c r="B179" s="80"/>
      <c r="C179" s="80"/>
      <c r="D179" s="80"/>
      <c r="G179" s="4"/>
      <c r="H179" s="235"/>
      <c r="I179" s="235"/>
    </row>
    <row r="180" spans="1:9" s="3" customFormat="1" x14ac:dyDescent="0.2">
      <c r="A180" s="80"/>
      <c r="B180" s="80"/>
      <c r="C180" s="80"/>
      <c r="D180" s="80"/>
      <c r="G180" s="4"/>
      <c r="H180" s="235"/>
      <c r="I180" s="235"/>
    </row>
    <row r="181" spans="1:9" s="3" customFormat="1" x14ac:dyDescent="0.2">
      <c r="A181" s="80"/>
      <c r="B181" s="80"/>
      <c r="C181" s="80"/>
      <c r="D181" s="80"/>
      <c r="G181" s="4"/>
      <c r="H181" s="235"/>
      <c r="I181" s="235"/>
    </row>
    <row r="182" spans="1:9" s="3" customFormat="1" x14ac:dyDescent="0.2">
      <c r="A182" s="80"/>
      <c r="B182" s="80"/>
      <c r="C182" s="80"/>
      <c r="D182" s="80"/>
      <c r="G182" s="4"/>
      <c r="H182" s="235"/>
      <c r="I182" s="235"/>
    </row>
    <row r="183" spans="1:9" s="3" customFormat="1" x14ac:dyDescent="0.2">
      <c r="A183" s="80"/>
      <c r="B183" s="80"/>
      <c r="C183" s="80"/>
      <c r="D183" s="80"/>
      <c r="G183" s="4"/>
      <c r="H183" s="235"/>
      <c r="I183" s="235"/>
    </row>
    <row r="184" spans="1:9" s="3" customFormat="1" x14ac:dyDescent="0.2">
      <c r="A184" s="80"/>
      <c r="B184" s="80"/>
      <c r="C184" s="80"/>
      <c r="D184" s="80"/>
      <c r="G184" s="4"/>
      <c r="H184" s="235"/>
      <c r="I184" s="235"/>
    </row>
    <row r="185" spans="1:9" s="3" customFormat="1" x14ac:dyDescent="0.2">
      <c r="A185" s="80"/>
      <c r="B185" s="80"/>
      <c r="C185" s="80"/>
      <c r="D185" s="80"/>
      <c r="G185" s="4"/>
      <c r="H185" s="235"/>
      <c r="I185" s="235"/>
    </row>
    <row r="186" spans="1:9" s="3" customFormat="1" x14ac:dyDescent="0.2">
      <c r="A186" s="80"/>
      <c r="B186" s="80"/>
      <c r="C186" s="80"/>
      <c r="D186" s="80"/>
      <c r="G186" s="4"/>
      <c r="H186" s="235"/>
      <c r="I186" s="235"/>
    </row>
    <row r="187" spans="1:9" s="3" customFormat="1" x14ac:dyDescent="0.2">
      <c r="A187" s="80"/>
      <c r="B187" s="80"/>
      <c r="C187" s="80"/>
      <c r="D187" s="80"/>
      <c r="G187" s="4"/>
      <c r="H187" s="235"/>
      <c r="I187" s="235"/>
    </row>
    <row r="188" spans="1:9" s="3" customFormat="1" x14ac:dyDescent="0.2">
      <c r="A188" s="80"/>
      <c r="B188" s="80"/>
      <c r="C188" s="80"/>
      <c r="D188" s="80"/>
      <c r="G188" s="4"/>
      <c r="H188" s="235"/>
      <c r="I188" s="235"/>
    </row>
    <row r="189" spans="1:9" s="3" customFormat="1" x14ac:dyDescent="0.2">
      <c r="A189" s="80"/>
      <c r="B189" s="80"/>
      <c r="C189" s="80"/>
      <c r="D189" s="80"/>
      <c r="G189" s="4"/>
      <c r="H189" s="235"/>
      <c r="I189" s="235"/>
    </row>
    <row r="190" spans="1:9" s="3" customFormat="1" x14ac:dyDescent="0.2">
      <c r="A190" s="80"/>
      <c r="B190" s="80"/>
      <c r="C190" s="80"/>
      <c r="D190" s="80"/>
      <c r="G190" s="4"/>
      <c r="H190" s="235"/>
      <c r="I190" s="235"/>
    </row>
    <row r="191" spans="1:9" s="3" customFormat="1" x14ac:dyDescent="0.2">
      <c r="A191" s="80"/>
      <c r="B191" s="80"/>
      <c r="C191" s="80"/>
      <c r="D191" s="80"/>
      <c r="G191" s="4"/>
      <c r="H191" s="235"/>
      <c r="I191" s="235"/>
    </row>
    <row r="192" spans="1:9" s="3" customFormat="1" x14ac:dyDescent="0.2">
      <c r="A192" s="80"/>
      <c r="B192" s="80"/>
      <c r="C192" s="80"/>
      <c r="D192" s="80"/>
      <c r="G192" s="4"/>
      <c r="H192" s="235"/>
      <c r="I192" s="235"/>
    </row>
    <row r="193" spans="1:9" s="3" customFormat="1" x14ac:dyDescent="0.2">
      <c r="A193" s="80"/>
      <c r="B193" s="80"/>
      <c r="C193" s="80"/>
      <c r="D193" s="80"/>
      <c r="G193" s="4"/>
      <c r="H193" s="235"/>
      <c r="I193" s="235"/>
    </row>
    <row r="194" spans="1:9" s="3" customFormat="1" x14ac:dyDescent="0.2">
      <c r="A194" s="80"/>
      <c r="B194" s="80"/>
      <c r="C194" s="80"/>
      <c r="D194" s="80"/>
      <c r="G194" s="4"/>
      <c r="H194" s="235"/>
      <c r="I194" s="235"/>
    </row>
    <row r="195" spans="1:9" s="3" customFormat="1" x14ac:dyDescent="0.2">
      <c r="A195" s="80"/>
      <c r="B195" s="80"/>
      <c r="C195" s="80"/>
      <c r="D195" s="80"/>
      <c r="G195" s="4"/>
      <c r="H195" s="235"/>
      <c r="I195" s="235"/>
    </row>
    <row r="196" spans="1:9" s="3" customFormat="1" x14ac:dyDescent="0.2">
      <c r="A196" s="80"/>
      <c r="B196" s="80"/>
      <c r="C196" s="80"/>
      <c r="D196" s="80"/>
      <c r="G196" s="4"/>
      <c r="H196" s="235"/>
      <c r="I196" s="235"/>
    </row>
    <row r="197" spans="1:9" s="3" customFormat="1" x14ac:dyDescent="0.2">
      <c r="A197" s="80"/>
      <c r="B197" s="80"/>
      <c r="C197" s="80"/>
      <c r="D197" s="80"/>
      <c r="G197" s="4"/>
      <c r="H197" s="235"/>
      <c r="I197" s="235"/>
    </row>
    <row r="198" spans="1:9" s="3" customFormat="1" x14ac:dyDescent="0.2">
      <c r="A198" s="80"/>
      <c r="B198" s="80"/>
      <c r="C198" s="80"/>
      <c r="D198" s="80"/>
      <c r="G198" s="4"/>
      <c r="H198" s="235"/>
      <c r="I198" s="235"/>
    </row>
    <row r="199" spans="1:9" s="3" customFormat="1" x14ac:dyDescent="0.2">
      <c r="A199" s="80"/>
      <c r="B199" s="80"/>
      <c r="C199" s="80"/>
      <c r="D199" s="80"/>
      <c r="G199" s="4"/>
      <c r="H199" s="235"/>
      <c r="I199" s="235"/>
    </row>
    <row r="200" spans="1:9" s="3" customFormat="1" x14ac:dyDescent="0.2">
      <c r="A200" s="80"/>
      <c r="B200" s="80"/>
      <c r="C200" s="80"/>
      <c r="D200" s="80"/>
      <c r="G200" s="4"/>
      <c r="H200" s="235"/>
      <c r="I200" s="235"/>
    </row>
    <row r="201" spans="1:9" s="3" customFormat="1" x14ac:dyDescent="0.2">
      <c r="A201" s="80"/>
      <c r="B201" s="80"/>
      <c r="C201" s="80"/>
      <c r="D201" s="80"/>
      <c r="G201" s="4"/>
      <c r="H201" s="235"/>
      <c r="I201" s="235"/>
    </row>
    <row r="202" spans="1:9" s="3" customFormat="1" x14ac:dyDescent="0.2">
      <c r="A202" s="80"/>
      <c r="B202" s="80"/>
      <c r="C202" s="80"/>
      <c r="D202" s="80"/>
      <c r="G202" s="4"/>
      <c r="H202" s="235"/>
      <c r="I202" s="235"/>
    </row>
    <row r="203" spans="1:9" s="3" customFormat="1" x14ac:dyDescent="0.2">
      <c r="A203" s="80"/>
      <c r="B203" s="80"/>
      <c r="C203" s="80"/>
      <c r="D203" s="80"/>
      <c r="G203" s="4"/>
      <c r="H203" s="235"/>
      <c r="I203" s="235"/>
    </row>
    <row r="204" spans="1:9" s="3" customFormat="1" x14ac:dyDescent="0.2">
      <c r="A204" s="80"/>
      <c r="B204" s="80"/>
      <c r="C204" s="80"/>
      <c r="D204" s="80"/>
      <c r="G204" s="4"/>
      <c r="H204" s="235"/>
      <c r="I204" s="235"/>
    </row>
    <row r="205" spans="1:9" s="3" customFormat="1" x14ac:dyDescent="0.2">
      <c r="A205" s="80"/>
      <c r="B205" s="80"/>
      <c r="C205" s="80"/>
      <c r="D205" s="80"/>
      <c r="G205" s="4"/>
      <c r="H205" s="235"/>
      <c r="I205" s="235"/>
    </row>
    <row r="206" spans="1:9" s="3" customFormat="1" x14ac:dyDescent="0.2">
      <c r="A206" s="80"/>
      <c r="B206" s="80"/>
      <c r="C206" s="80"/>
      <c r="D206" s="80"/>
      <c r="G206" s="4"/>
      <c r="H206" s="235"/>
      <c r="I206" s="235"/>
    </row>
    <row r="207" spans="1:9" s="3" customFormat="1" x14ac:dyDescent="0.2">
      <c r="A207" s="80"/>
      <c r="B207" s="80"/>
      <c r="C207" s="80"/>
      <c r="D207" s="80"/>
      <c r="G207" s="4"/>
      <c r="H207" s="235"/>
      <c r="I207" s="235"/>
    </row>
    <row r="208" spans="1:9" s="3" customFormat="1" x14ac:dyDescent="0.2">
      <c r="A208" s="80"/>
      <c r="B208" s="80"/>
      <c r="C208" s="80"/>
      <c r="D208" s="80"/>
      <c r="G208" s="4"/>
      <c r="H208" s="235"/>
      <c r="I208" s="235"/>
    </row>
    <row r="209" spans="1:9" s="3" customFormat="1" x14ac:dyDescent="0.2">
      <c r="A209" s="80"/>
      <c r="B209" s="80"/>
      <c r="C209" s="80"/>
      <c r="D209" s="80"/>
      <c r="G209" s="4"/>
      <c r="H209" s="235"/>
      <c r="I209" s="235"/>
    </row>
    <row r="210" spans="1:9" s="3" customFormat="1" x14ac:dyDescent="0.2">
      <c r="A210" s="80"/>
      <c r="B210" s="80"/>
      <c r="C210" s="80"/>
      <c r="D210" s="80"/>
      <c r="G210" s="4"/>
      <c r="H210" s="235"/>
      <c r="I210" s="235"/>
    </row>
    <row r="211" spans="1:9" s="3" customFormat="1" x14ac:dyDescent="0.2">
      <c r="A211" s="80"/>
      <c r="B211" s="80"/>
      <c r="C211" s="80"/>
      <c r="D211" s="80"/>
      <c r="G211" s="4"/>
      <c r="H211" s="235"/>
      <c r="I211" s="235"/>
    </row>
    <row r="212" spans="1:9" s="3" customFormat="1" x14ac:dyDescent="0.2">
      <c r="A212" s="80"/>
      <c r="B212" s="80"/>
      <c r="C212" s="80"/>
      <c r="D212" s="80"/>
      <c r="G212" s="4"/>
      <c r="H212" s="235"/>
      <c r="I212" s="235"/>
    </row>
    <row r="213" spans="1:9" s="3" customFormat="1" x14ac:dyDescent="0.2">
      <c r="A213" s="80"/>
      <c r="B213" s="80"/>
      <c r="C213" s="80"/>
      <c r="D213" s="80"/>
      <c r="G213" s="4"/>
      <c r="H213" s="235"/>
      <c r="I213" s="235"/>
    </row>
    <row r="214" spans="1:9" s="3" customFormat="1" x14ac:dyDescent="0.2">
      <c r="A214" s="80"/>
      <c r="B214" s="80"/>
      <c r="C214" s="80"/>
      <c r="D214" s="80"/>
      <c r="G214" s="4"/>
      <c r="H214" s="235"/>
      <c r="I214" s="235"/>
    </row>
    <row r="215" spans="1:9" s="3" customFormat="1" x14ac:dyDescent="0.2">
      <c r="A215" s="80"/>
      <c r="B215" s="80"/>
      <c r="C215" s="80"/>
      <c r="D215" s="80"/>
      <c r="G215" s="4"/>
      <c r="H215" s="235"/>
      <c r="I215" s="235"/>
    </row>
    <row r="216" spans="1:9" s="3" customFormat="1" x14ac:dyDescent="0.2">
      <c r="A216" s="80"/>
      <c r="B216" s="80"/>
      <c r="C216" s="80"/>
      <c r="D216" s="80"/>
      <c r="G216" s="4"/>
      <c r="H216" s="235"/>
      <c r="I216" s="235"/>
    </row>
    <row r="217" spans="1:9" s="3" customFormat="1" x14ac:dyDescent="0.2">
      <c r="A217" s="80"/>
      <c r="B217" s="80"/>
      <c r="C217" s="80"/>
      <c r="D217" s="80"/>
      <c r="G217" s="4"/>
      <c r="H217" s="235"/>
      <c r="I217" s="235"/>
    </row>
    <row r="218" spans="1:9" s="3" customFormat="1" x14ac:dyDescent="0.2">
      <c r="A218" s="80"/>
      <c r="B218" s="80"/>
      <c r="C218" s="80"/>
      <c r="D218" s="80"/>
      <c r="G218" s="4"/>
      <c r="H218" s="235"/>
      <c r="I218" s="235"/>
    </row>
    <row r="219" spans="1:9" s="3" customFormat="1" x14ac:dyDescent="0.2">
      <c r="A219" s="80"/>
      <c r="B219" s="80"/>
      <c r="C219" s="80"/>
      <c r="D219" s="80"/>
      <c r="G219" s="4"/>
      <c r="H219" s="235"/>
      <c r="I219" s="235"/>
    </row>
    <row r="220" spans="1:9" s="3" customFormat="1" x14ac:dyDescent="0.2">
      <c r="A220" s="80"/>
      <c r="B220" s="80"/>
      <c r="C220" s="80"/>
      <c r="D220" s="80"/>
      <c r="G220" s="4"/>
      <c r="H220" s="235"/>
      <c r="I220" s="235"/>
    </row>
    <row r="221" spans="1:9" s="3" customFormat="1" x14ac:dyDescent="0.2">
      <c r="A221" s="80"/>
      <c r="B221" s="80"/>
      <c r="C221" s="80"/>
      <c r="D221" s="80"/>
      <c r="G221" s="4"/>
      <c r="H221" s="235"/>
      <c r="I221" s="235"/>
    </row>
    <row r="222" spans="1:9" s="3" customFormat="1" x14ac:dyDescent="0.2">
      <c r="A222" s="80"/>
      <c r="B222" s="80"/>
      <c r="C222" s="80"/>
      <c r="D222" s="80"/>
      <c r="G222" s="4"/>
      <c r="H222" s="235"/>
      <c r="I222" s="235"/>
    </row>
    <row r="223" spans="1:9" s="3" customFormat="1" x14ac:dyDescent="0.2">
      <c r="A223" s="80"/>
      <c r="B223" s="80"/>
      <c r="C223" s="80"/>
      <c r="D223" s="80"/>
      <c r="G223" s="4"/>
      <c r="H223" s="235"/>
      <c r="I223" s="235"/>
    </row>
    <row r="224" spans="1:9" s="3" customFormat="1" x14ac:dyDescent="0.2">
      <c r="A224" s="80"/>
      <c r="B224" s="80"/>
      <c r="C224" s="80"/>
      <c r="D224" s="80"/>
      <c r="G224" s="4"/>
      <c r="H224" s="235"/>
      <c r="I224" s="235"/>
    </row>
    <row r="225" spans="1:9" s="3" customFormat="1" x14ac:dyDescent="0.2">
      <c r="A225" s="80"/>
      <c r="B225" s="80"/>
      <c r="C225" s="80"/>
      <c r="D225" s="80"/>
      <c r="G225" s="4"/>
      <c r="H225" s="235"/>
      <c r="I225" s="235"/>
    </row>
    <row r="226" spans="1:9" s="3" customFormat="1" x14ac:dyDescent="0.2">
      <c r="A226" s="80"/>
      <c r="B226" s="80"/>
      <c r="C226" s="80"/>
      <c r="D226" s="80"/>
      <c r="G226" s="4"/>
      <c r="H226" s="235"/>
      <c r="I226" s="235"/>
    </row>
    <row r="227" spans="1:9" s="3" customFormat="1" x14ac:dyDescent="0.2">
      <c r="A227" s="80"/>
      <c r="B227" s="80"/>
      <c r="C227" s="80"/>
      <c r="D227" s="80"/>
      <c r="G227" s="4"/>
      <c r="H227" s="235"/>
      <c r="I227" s="235"/>
    </row>
    <row r="228" spans="1:9" s="3" customFormat="1" x14ac:dyDescent="0.2">
      <c r="A228" s="80"/>
      <c r="B228" s="80"/>
      <c r="C228" s="80"/>
      <c r="D228" s="80"/>
      <c r="G228" s="4"/>
      <c r="H228" s="235"/>
      <c r="I228" s="235"/>
    </row>
    <row r="229" spans="1:9" s="3" customFormat="1" x14ac:dyDescent="0.2">
      <c r="A229" s="80"/>
      <c r="B229" s="80"/>
      <c r="C229" s="80"/>
      <c r="D229" s="80"/>
      <c r="G229" s="4"/>
      <c r="H229" s="235"/>
      <c r="I229" s="235"/>
    </row>
    <row r="230" spans="1:9" s="3" customFormat="1" x14ac:dyDescent="0.2">
      <c r="A230" s="80"/>
      <c r="B230" s="80"/>
      <c r="C230" s="80"/>
      <c r="D230" s="80"/>
      <c r="G230" s="4"/>
      <c r="H230" s="235"/>
      <c r="I230" s="235"/>
    </row>
    <row r="231" spans="1:9" s="3" customFormat="1" x14ac:dyDescent="0.2">
      <c r="A231" s="80"/>
      <c r="B231" s="80"/>
      <c r="C231" s="80"/>
      <c r="D231" s="80"/>
      <c r="G231" s="4"/>
      <c r="H231" s="235"/>
      <c r="I231" s="235"/>
    </row>
    <row r="232" spans="1:9" s="3" customFormat="1" x14ac:dyDescent="0.2">
      <c r="A232" s="80"/>
      <c r="B232" s="80"/>
      <c r="C232" s="80"/>
      <c r="D232" s="80"/>
      <c r="G232" s="4"/>
      <c r="H232" s="235"/>
      <c r="I232" s="235"/>
    </row>
    <row r="233" spans="1:9" s="3" customFormat="1" x14ac:dyDescent="0.2">
      <c r="A233" s="80"/>
      <c r="B233" s="80"/>
      <c r="C233" s="80"/>
      <c r="D233" s="80"/>
      <c r="G233" s="4"/>
      <c r="H233" s="235"/>
      <c r="I233" s="235"/>
    </row>
    <row r="234" spans="1:9" s="3" customFormat="1" x14ac:dyDescent="0.2">
      <c r="A234" s="80"/>
      <c r="B234" s="80"/>
      <c r="C234" s="80"/>
      <c r="D234" s="80"/>
      <c r="G234" s="4"/>
      <c r="H234" s="235"/>
      <c r="I234" s="235"/>
    </row>
    <row r="235" spans="1:9" s="3" customFormat="1" x14ac:dyDescent="0.2">
      <c r="A235" s="80"/>
      <c r="B235" s="80"/>
      <c r="C235" s="80"/>
      <c r="D235" s="80"/>
      <c r="G235" s="4"/>
      <c r="H235" s="235"/>
      <c r="I235" s="235"/>
    </row>
    <row r="236" spans="1:9" s="3" customFormat="1" x14ac:dyDescent="0.2">
      <c r="A236" s="80"/>
      <c r="B236" s="80"/>
      <c r="C236" s="80"/>
      <c r="D236" s="80"/>
      <c r="G236" s="4"/>
      <c r="H236" s="235"/>
      <c r="I236" s="235"/>
    </row>
    <row r="237" spans="1:9" s="3" customFormat="1" x14ac:dyDescent="0.2">
      <c r="A237" s="80"/>
      <c r="B237" s="80"/>
      <c r="C237" s="80"/>
      <c r="D237" s="80"/>
      <c r="G237" s="4"/>
      <c r="H237" s="235"/>
      <c r="I237" s="235"/>
    </row>
    <row r="238" spans="1:9" s="3" customFormat="1" x14ac:dyDescent="0.2">
      <c r="A238" s="80"/>
      <c r="B238" s="80"/>
      <c r="C238" s="80"/>
      <c r="D238" s="80"/>
      <c r="G238" s="4"/>
      <c r="H238" s="235"/>
      <c r="I238" s="235"/>
    </row>
    <row r="239" spans="1:9" s="3" customFormat="1" x14ac:dyDescent="0.2">
      <c r="A239" s="80"/>
      <c r="B239" s="80"/>
      <c r="C239" s="80"/>
      <c r="D239" s="80"/>
      <c r="G239" s="4"/>
      <c r="H239" s="235"/>
      <c r="I239" s="235"/>
    </row>
    <row r="240" spans="1:9" s="3" customFormat="1" x14ac:dyDescent="0.2">
      <c r="A240" s="80"/>
      <c r="B240" s="80"/>
      <c r="C240" s="80"/>
      <c r="D240" s="80"/>
      <c r="G240" s="4"/>
      <c r="H240" s="235"/>
      <c r="I240" s="235"/>
    </row>
    <row r="241" spans="1:9" s="3" customFormat="1" x14ac:dyDescent="0.2">
      <c r="A241" s="80"/>
      <c r="B241" s="80"/>
      <c r="C241" s="80"/>
      <c r="D241" s="80"/>
      <c r="G241" s="4"/>
      <c r="H241" s="235"/>
      <c r="I241" s="235"/>
    </row>
    <row r="242" spans="1:9" s="3" customFormat="1" x14ac:dyDescent="0.2">
      <c r="A242" s="80"/>
      <c r="B242" s="80"/>
      <c r="C242" s="80"/>
      <c r="D242" s="80"/>
      <c r="G242" s="4"/>
      <c r="H242" s="235"/>
      <c r="I242" s="235"/>
    </row>
    <row r="243" spans="1:9" s="3" customFormat="1" x14ac:dyDescent="0.2">
      <c r="A243" s="80"/>
      <c r="B243" s="80"/>
      <c r="C243" s="80"/>
      <c r="D243" s="80"/>
      <c r="G243" s="4"/>
      <c r="H243" s="235"/>
      <c r="I243" s="235"/>
    </row>
    <row r="244" spans="1:9" s="3" customFormat="1" x14ac:dyDescent="0.2">
      <c r="A244" s="80"/>
      <c r="B244" s="80"/>
      <c r="C244" s="80"/>
      <c r="D244" s="80"/>
      <c r="G244" s="4"/>
      <c r="H244" s="235"/>
      <c r="I244" s="235"/>
    </row>
    <row r="245" spans="1:9" s="3" customFormat="1" x14ac:dyDescent="0.2">
      <c r="A245" s="80"/>
      <c r="B245" s="80"/>
      <c r="C245" s="80"/>
      <c r="D245" s="80"/>
      <c r="G245" s="4"/>
      <c r="H245" s="235"/>
      <c r="I245" s="235"/>
    </row>
    <row r="246" spans="1:9" s="3" customFormat="1" x14ac:dyDescent="0.2">
      <c r="A246" s="80"/>
      <c r="B246" s="80"/>
      <c r="C246" s="80"/>
      <c r="D246" s="80"/>
      <c r="G246" s="4"/>
      <c r="H246" s="235"/>
      <c r="I246" s="235"/>
    </row>
    <row r="247" spans="1:9" s="3" customFormat="1" x14ac:dyDescent="0.2">
      <c r="A247" s="80"/>
      <c r="B247" s="80"/>
      <c r="C247" s="80"/>
      <c r="D247" s="80"/>
      <c r="G247" s="4"/>
      <c r="H247" s="235"/>
      <c r="I247" s="235"/>
    </row>
    <row r="248" spans="1:9" s="3" customFormat="1" x14ac:dyDescent="0.2">
      <c r="A248" s="80"/>
      <c r="B248" s="80"/>
      <c r="C248" s="80"/>
      <c r="D248" s="80"/>
      <c r="G248" s="4"/>
      <c r="H248" s="235"/>
      <c r="I248" s="235"/>
    </row>
    <row r="249" spans="1:9" s="3" customFormat="1" x14ac:dyDescent="0.2">
      <c r="A249" s="80"/>
      <c r="B249" s="80"/>
      <c r="C249" s="80"/>
      <c r="D249" s="80"/>
      <c r="G249" s="4"/>
      <c r="H249" s="235"/>
      <c r="I249" s="235"/>
    </row>
    <row r="250" spans="1:9" s="3" customFormat="1" x14ac:dyDescent="0.2">
      <c r="A250" s="80"/>
      <c r="B250" s="80"/>
      <c r="C250" s="80"/>
      <c r="D250" s="80"/>
      <c r="G250" s="4"/>
      <c r="H250" s="235"/>
      <c r="I250" s="235"/>
    </row>
    <row r="251" spans="1:9" s="3" customFormat="1" x14ac:dyDescent="0.2">
      <c r="A251" s="80"/>
      <c r="B251" s="80"/>
      <c r="C251" s="80"/>
      <c r="D251" s="80"/>
      <c r="G251" s="4"/>
      <c r="H251" s="235"/>
      <c r="I251" s="235"/>
    </row>
    <row r="252" spans="1:9" s="3" customFormat="1" x14ac:dyDescent="0.2">
      <c r="A252" s="80"/>
      <c r="B252" s="80"/>
      <c r="C252" s="80"/>
      <c r="D252" s="80"/>
      <c r="G252" s="4"/>
      <c r="H252" s="235"/>
      <c r="I252" s="235"/>
    </row>
    <row r="253" spans="1:9" s="3" customFormat="1" x14ac:dyDescent="0.2">
      <c r="A253" s="80"/>
      <c r="B253" s="80"/>
      <c r="C253" s="80"/>
      <c r="D253" s="80"/>
      <c r="G253" s="4"/>
      <c r="H253" s="235"/>
      <c r="I253" s="235"/>
    </row>
    <row r="254" spans="1:9" s="3" customFormat="1" x14ac:dyDescent="0.2">
      <c r="A254" s="80"/>
      <c r="B254" s="80"/>
      <c r="C254" s="80"/>
      <c r="D254" s="80"/>
      <c r="G254" s="4"/>
      <c r="H254" s="235"/>
      <c r="I254" s="235"/>
    </row>
    <row r="255" spans="1:9" s="3" customFormat="1" x14ac:dyDescent="0.2">
      <c r="A255" s="80"/>
      <c r="B255" s="80"/>
      <c r="C255" s="80"/>
      <c r="D255" s="80"/>
      <c r="G255" s="4"/>
      <c r="H255" s="235"/>
      <c r="I255" s="235"/>
    </row>
    <row r="256" spans="1:9" s="3" customFormat="1" x14ac:dyDescent="0.2">
      <c r="A256" s="80"/>
      <c r="B256" s="80"/>
      <c r="C256" s="80"/>
      <c r="D256" s="80"/>
      <c r="G256" s="4"/>
      <c r="H256" s="235"/>
      <c r="I256" s="235"/>
    </row>
    <row r="257" spans="1:9" s="3" customFormat="1" x14ac:dyDescent="0.2">
      <c r="A257" s="80"/>
      <c r="B257" s="80"/>
      <c r="C257" s="80"/>
      <c r="D257" s="80"/>
      <c r="G257" s="4"/>
      <c r="H257" s="235"/>
      <c r="I257" s="235"/>
    </row>
    <row r="258" spans="1:9" s="3" customFormat="1" x14ac:dyDescent="0.2">
      <c r="A258" s="80"/>
      <c r="B258" s="80"/>
      <c r="C258" s="80"/>
      <c r="D258" s="80"/>
      <c r="G258" s="4"/>
      <c r="H258" s="235"/>
      <c r="I258" s="235"/>
    </row>
    <row r="259" spans="1:9" s="3" customFormat="1" x14ac:dyDescent="0.2">
      <c r="A259" s="80"/>
      <c r="B259" s="80"/>
      <c r="C259" s="80"/>
      <c r="D259" s="80"/>
      <c r="G259" s="4"/>
      <c r="H259" s="235"/>
      <c r="I259" s="235"/>
    </row>
    <row r="260" spans="1:9" s="3" customFormat="1" x14ac:dyDescent="0.2">
      <c r="A260" s="80"/>
      <c r="B260" s="80"/>
      <c r="C260" s="80"/>
      <c r="D260" s="80"/>
      <c r="G260" s="4"/>
      <c r="H260" s="235"/>
      <c r="I260" s="235"/>
    </row>
    <row r="261" spans="1:9" s="3" customFormat="1" x14ac:dyDescent="0.2">
      <c r="A261" s="80"/>
      <c r="B261" s="80"/>
      <c r="C261" s="80"/>
      <c r="D261" s="80"/>
      <c r="G261" s="4"/>
      <c r="H261" s="235"/>
      <c r="I261" s="235"/>
    </row>
    <row r="262" spans="1:9" s="3" customFormat="1" x14ac:dyDescent="0.2">
      <c r="A262" s="80"/>
      <c r="B262" s="80"/>
      <c r="C262" s="80"/>
      <c r="D262" s="80"/>
      <c r="G262" s="4"/>
      <c r="H262" s="235"/>
      <c r="I262" s="235"/>
    </row>
    <row r="263" spans="1:9" s="3" customFormat="1" x14ac:dyDescent="0.2">
      <c r="A263" s="80"/>
      <c r="B263" s="80"/>
      <c r="C263" s="80"/>
      <c r="D263" s="80"/>
      <c r="G263" s="4"/>
      <c r="H263" s="235"/>
      <c r="I263" s="235"/>
    </row>
    <row r="264" spans="1:9" s="3" customFormat="1" x14ac:dyDescent="0.2">
      <c r="A264" s="80"/>
      <c r="B264" s="80"/>
      <c r="C264" s="80"/>
      <c r="D264" s="80"/>
      <c r="G264" s="4"/>
      <c r="H264" s="235"/>
      <c r="I264" s="235"/>
    </row>
    <row r="265" spans="1:9" s="3" customFormat="1" x14ac:dyDescent="0.2">
      <c r="A265" s="80"/>
      <c r="B265" s="80"/>
      <c r="C265" s="80"/>
      <c r="D265" s="80"/>
      <c r="G265" s="4"/>
      <c r="H265" s="235"/>
      <c r="I265" s="235"/>
    </row>
    <row r="266" spans="1:9" s="3" customFormat="1" x14ac:dyDescent="0.2">
      <c r="A266" s="80"/>
      <c r="B266" s="80"/>
      <c r="C266" s="80"/>
      <c r="D266" s="80"/>
      <c r="G266" s="4"/>
      <c r="H266" s="235"/>
      <c r="I266" s="235"/>
    </row>
    <row r="267" spans="1:9" s="3" customFormat="1" x14ac:dyDescent="0.2">
      <c r="A267" s="80"/>
      <c r="B267" s="80"/>
      <c r="C267" s="80"/>
      <c r="D267" s="80"/>
      <c r="G267" s="4"/>
      <c r="H267" s="235"/>
      <c r="I267" s="235"/>
    </row>
    <row r="268" spans="1:9" s="3" customFormat="1" x14ac:dyDescent="0.2">
      <c r="A268" s="80"/>
      <c r="B268" s="80"/>
      <c r="C268" s="80"/>
      <c r="D268" s="80"/>
      <c r="G268" s="4"/>
      <c r="H268" s="235"/>
      <c r="I268" s="235"/>
    </row>
    <row r="269" spans="1:9" s="3" customFormat="1" x14ac:dyDescent="0.2">
      <c r="A269" s="80"/>
      <c r="B269" s="80"/>
      <c r="C269" s="80"/>
      <c r="D269" s="80"/>
      <c r="G269" s="4"/>
      <c r="H269" s="235"/>
      <c r="I269" s="235"/>
    </row>
    <row r="270" spans="1:9" s="3" customFormat="1" x14ac:dyDescent="0.2">
      <c r="A270" s="80"/>
      <c r="B270" s="80"/>
      <c r="C270" s="80"/>
      <c r="D270" s="80"/>
      <c r="G270" s="4"/>
      <c r="H270" s="235"/>
      <c r="I270" s="235"/>
    </row>
    <row r="271" spans="1:9" s="3" customFormat="1" x14ac:dyDescent="0.2">
      <c r="A271" s="80"/>
      <c r="B271" s="80"/>
      <c r="C271" s="80"/>
      <c r="D271" s="80"/>
      <c r="G271" s="4"/>
      <c r="H271" s="235"/>
      <c r="I271" s="235"/>
    </row>
    <row r="272" spans="1:9" s="3" customFormat="1" x14ac:dyDescent="0.2">
      <c r="A272" s="80"/>
      <c r="B272" s="80"/>
      <c r="C272" s="80"/>
      <c r="D272" s="80"/>
      <c r="G272" s="4"/>
      <c r="H272" s="235"/>
      <c r="I272" s="235"/>
    </row>
    <row r="273" spans="1:9" s="3" customFormat="1" x14ac:dyDescent="0.2">
      <c r="A273" s="80"/>
      <c r="B273" s="80"/>
      <c r="C273" s="80"/>
      <c r="D273" s="80"/>
      <c r="G273" s="4"/>
      <c r="H273" s="235"/>
      <c r="I273" s="235"/>
    </row>
    <row r="274" spans="1:9" s="3" customFormat="1" x14ac:dyDescent="0.2">
      <c r="A274" s="80"/>
      <c r="B274" s="80"/>
      <c r="C274" s="80"/>
      <c r="D274" s="80"/>
      <c r="G274" s="4"/>
      <c r="H274" s="235"/>
      <c r="I274" s="235"/>
    </row>
    <row r="275" spans="1:9" s="3" customFormat="1" x14ac:dyDescent="0.2">
      <c r="A275" s="80"/>
      <c r="B275" s="80"/>
      <c r="C275" s="80"/>
      <c r="D275" s="80"/>
      <c r="G275" s="4"/>
      <c r="H275" s="235"/>
      <c r="I275" s="235"/>
    </row>
    <row r="276" spans="1:9" s="3" customFormat="1" x14ac:dyDescent="0.2">
      <c r="A276" s="80"/>
      <c r="B276" s="80"/>
      <c r="C276" s="80"/>
      <c r="D276" s="80"/>
      <c r="G276" s="4"/>
      <c r="H276" s="235"/>
      <c r="I276" s="235"/>
    </row>
    <row r="277" spans="1:9" s="3" customFormat="1" x14ac:dyDescent="0.2">
      <c r="A277" s="80"/>
      <c r="B277" s="80"/>
      <c r="C277" s="80"/>
      <c r="D277" s="80"/>
      <c r="G277" s="4"/>
      <c r="H277" s="235"/>
      <c r="I277" s="235"/>
    </row>
    <row r="278" spans="1:9" s="3" customFormat="1" x14ac:dyDescent="0.2">
      <c r="A278" s="80"/>
      <c r="B278" s="80"/>
      <c r="C278" s="80"/>
      <c r="D278" s="80"/>
      <c r="G278" s="4"/>
      <c r="H278" s="235"/>
      <c r="I278" s="235"/>
    </row>
    <row r="279" spans="1:9" s="3" customFormat="1" x14ac:dyDescent="0.2">
      <c r="A279" s="80"/>
      <c r="B279" s="80"/>
      <c r="C279" s="80"/>
      <c r="D279" s="80"/>
      <c r="G279" s="4"/>
      <c r="H279" s="235"/>
      <c r="I279" s="235"/>
    </row>
    <row r="280" spans="1:9" s="3" customFormat="1" x14ac:dyDescent="0.2">
      <c r="A280" s="80"/>
      <c r="B280" s="80"/>
      <c r="C280" s="80"/>
      <c r="D280" s="80"/>
      <c r="G280" s="4"/>
      <c r="H280" s="235"/>
      <c r="I280" s="235"/>
    </row>
    <row r="281" spans="1:9" s="3" customFormat="1" x14ac:dyDescent="0.2">
      <c r="A281" s="80"/>
      <c r="B281" s="80"/>
      <c r="C281" s="80"/>
      <c r="D281" s="80"/>
      <c r="G281" s="4"/>
      <c r="H281" s="235"/>
      <c r="I281" s="235"/>
    </row>
    <row r="282" spans="1:9" s="3" customFormat="1" x14ac:dyDescent="0.2">
      <c r="A282" s="80"/>
      <c r="B282" s="80"/>
      <c r="C282" s="80"/>
      <c r="D282" s="80"/>
      <c r="G282" s="4"/>
      <c r="H282" s="235"/>
      <c r="I282" s="235"/>
    </row>
    <row r="283" spans="1:9" s="3" customFormat="1" x14ac:dyDescent="0.2">
      <c r="A283" s="80"/>
      <c r="B283" s="80"/>
      <c r="C283" s="80"/>
      <c r="D283" s="80"/>
      <c r="G283" s="4"/>
      <c r="H283" s="235"/>
      <c r="I283" s="235"/>
    </row>
    <row r="284" spans="1:9" s="3" customFormat="1" x14ac:dyDescent="0.2">
      <c r="A284" s="80"/>
      <c r="B284" s="80"/>
      <c r="C284" s="80"/>
      <c r="D284" s="80"/>
      <c r="G284" s="4"/>
      <c r="H284" s="235"/>
      <c r="I284" s="235"/>
    </row>
    <row r="285" spans="1:9" s="3" customFormat="1" x14ac:dyDescent="0.2">
      <c r="A285" s="80"/>
      <c r="B285" s="80"/>
      <c r="C285" s="80"/>
      <c r="D285" s="80"/>
      <c r="G285" s="4"/>
      <c r="H285" s="235"/>
      <c r="I285" s="235"/>
    </row>
    <row r="286" spans="1:9" s="3" customFormat="1" x14ac:dyDescent="0.2">
      <c r="A286" s="80"/>
      <c r="B286" s="80"/>
      <c r="C286" s="80"/>
      <c r="D286" s="80"/>
      <c r="G286" s="4"/>
      <c r="H286" s="235"/>
      <c r="I286" s="235"/>
    </row>
    <row r="287" spans="1:9" s="3" customFormat="1" x14ac:dyDescent="0.2">
      <c r="A287" s="80"/>
      <c r="B287" s="80"/>
      <c r="C287" s="80"/>
      <c r="D287" s="80"/>
      <c r="G287" s="4"/>
      <c r="H287" s="235"/>
      <c r="I287" s="235"/>
    </row>
    <row r="288" spans="1:9" s="3" customFormat="1" x14ac:dyDescent="0.2">
      <c r="A288" s="80"/>
      <c r="B288" s="80"/>
      <c r="C288" s="80"/>
      <c r="D288" s="80"/>
      <c r="G288" s="4"/>
      <c r="H288" s="235"/>
      <c r="I288" s="235"/>
    </row>
    <row r="289" spans="1:9" s="3" customFormat="1" x14ac:dyDescent="0.2">
      <c r="A289" s="80"/>
      <c r="B289" s="80"/>
      <c r="C289" s="80"/>
      <c r="D289" s="80"/>
      <c r="G289" s="4"/>
      <c r="H289" s="235"/>
      <c r="I289" s="235"/>
    </row>
    <row r="290" spans="1:9" s="3" customFormat="1" x14ac:dyDescent="0.2">
      <c r="A290" s="80"/>
      <c r="B290" s="80"/>
      <c r="C290" s="80"/>
      <c r="D290" s="80"/>
      <c r="G290" s="4"/>
      <c r="H290" s="235"/>
      <c r="I290" s="235"/>
    </row>
    <row r="291" spans="1:9" s="3" customFormat="1" x14ac:dyDescent="0.2">
      <c r="A291" s="80"/>
      <c r="B291" s="80"/>
      <c r="C291" s="80"/>
      <c r="D291" s="80"/>
      <c r="G291" s="4"/>
      <c r="H291" s="235"/>
      <c r="I291" s="235"/>
    </row>
    <row r="292" spans="1:9" s="3" customFormat="1" x14ac:dyDescent="0.2">
      <c r="A292" s="80"/>
      <c r="B292" s="80"/>
      <c r="C292" s="80"/>
      <c r="D292" s="80"/>
      <c r="G292" s="4"/>
      <c r="H292" s="235"/>
      <c r="I292" s="235"/>
    </row>
    <row r="293" spans="1:9" s="3" customFormat="1" x14ac:dyDescent="0.2">
      <c r="A293" s="80"/>
      <c r="B293" s="80"/>
      <c r="C293" s="80"/>
      <c r="D293" s="80"/>
      <c r="G293" s="4"/>
      <c r="H293" s="235"/>
      <c r="I293" s="235"/>
    </row>
    <row r="294" spans="1:9" s="3" customFormat="1" x14ac:dyDescent="0.2">
      <c r="A294" s="80"/>
      <c r="B294" s="80"/>
      <c r="C294" s="80"/>
      <c r="D294" s="80"/>
      <c r="G294" s="4"/>
      <c r="H294" s="235"/>
      <c r="I294" s="235"/>
    </row>
    <row r="295" spans="1:9" s="3" customFormat="1" x14ac:dyDescent="0.2">
      <c r="A295" s="80"/>
      <c r="B295" s="80"/>
      <c r="C295" s="80"/>
      <c r="D295" s="80"/>
      <c r="G295" s="4"/>
      <c r="H295" s="235"/>
      <c r="I295" s="235"/>
    </row>
    <row r="296" spans="1:9" s="3" customFormat="1" x14ac:dyDescent="0.2">
      <c r="A296" s="80"/>
      <c r="B296" s="80"/>
      <c r="C296" s="80"/>
      <c r="D296" s="80"/>
      <c r="G296" s="4"/>
      <c r="H296" s="235"/>
      <c r="I296" s="235"/>
    </row>
    <row r="297" spans="1:9" s="3" customFormat="1" x14ac:dyDescent="0.2">
      <c r="A297" s="80"/>
      <c r="B297" s="80"/>
      <c r="C297" s="80"/>
      <c r="D297" s="80"/>
      <c r="G297" s="4"/>
      <c r="H297" s="235"/>
      <c r="I297" s="235"/>
    </row>
    <row r="298" spans="1:9" s="3" customFormat="1" x14ac:dyDescent="0.2">
      <c r="A298" s="80"/>
      <c r="B298" s="80"/>
      <c r="C298" s="80"/>
      <c r="D298" s="80"/>
      <c r="G298" s="4"/>
      <c r="H298" s="235"/>
      <c r="I298" s="235"/>
    </row>
    <row r="299" spans="1:9" s="3" customFormat="1" x14ac:dyDescent="0.2">
      <c r="A299" s="80"/>
      <c r="B299" s="80"/>
      <c r="C299" s="80"/>
      <c r="D299" s="80"/>
      <c r="G299" s="4"/>
      <c r="H299" s="235"/>
      <c r="I299" s="235"/>
    </row>
    <row r="300" spans="1:9" s="3" customFormat="1" x14ac:dyDescent="0.2">
      <c r="A300" s="80"/>
      <c r="B300" s="80"/>
      <c r="C300" s="80"/>
      <c r="D300" s="80"/>
      <c r="G300" s="4"/>
      <c r="H300" s="235"/>
      <c r="I300" s="235"/>
    </row>
    <row r="301" spans="1:9" s="3" customFormat="1" x14ac:dyDescent="0.2">
      <c r="A301" s="80"/>
      <c r="B301" s="80"/>
      <c r="C301" s="80"/>
      <c r="D301" s="80"/>
      <c r="G301" s="4"/>
      <c r="H301" s="235"/>
      <c r="I301" s="235"/>
    </row>
    <row r="302" spans="1:9" s="3" customFormat="1" x14ac:dyDescent="0.2">
      <c r="A302" s="80"/>
      <c r="B302" s="80"/>
      <c r="C302" s="80"/>
      <c r="D302" s="80"/>
      <c r="G302" s="4"/>
      <c r="H302" s="235"/>
      <c r="I302" s="235"/>
    </row>
    <row r="303" spans="1:9" s="3" customFormat="1" x14ac:dyDescent="0.2">
      <c r="A303" s="80"/>
      <c r="B303" s="80"/>
      <c r="C303" s="80"/>
      <c r="D303" s="80"/>
      <c r="G303" s="4"/>
      <c r="H303" s="235"/>
      <c r="I303" s="235"/>
    </row>
    <row r="304" spans="1:9" s="3" customFormat="1" x14ac:dyDescent="0.2">
      <c r="A304" s="80"/>
      <c r="B304" s="80"/>
      <c r="C304" s="80"/>
      <c r="D304" s="80"/>
      <c r="G304" s="4"/>
      <c r="H304" s="235"/>
      <c r="I304" s="235"/>
    </row>
    <row r="305" spans="1:9" s="3" customFormat="1" x14ac:dyDescent="0.2">
      <c r="A305" s="80"/>
      <c r="B305" s="80"/>
      <c r="C305" s="80"/>
      <c r="D305" s="80"/>
      <c r="G305" s="4"/>
      <c r="H305" s="235"/>
      <c r="I305" s="235"/>
    </row>
    <row r="306" spans="1:9" s="3" customFormat="1" x14ac:dyDescent="0.2">
      <c r="A306" s="80"/>
      <c r="B306" s="80"/>
      <c r="C306" s="80"/>
      <c r="D306" s="80"/>
      <c r="G306" s="4"/>
      <c r="H306" s="235"/>
      <c r="I306" s="235"/>
    </row>
    <row r="307" spans="1:9" s="3" customFormat="1" x14ac:dyDescent="0.2">
      <c r="A307" s="80"/>
      <c r="B307" s="80"/>
      <c r="C307" s="80"/>
      <c r="D307" s="80"/>
      <c r="G307" s="4"/>
      <c r="H307" s="235"/>
      <c r="I307" s="235"/>
    </row>
    <row r="308" spans="1:9" s="3" customFormat="1" x14ac:dyDescent="0.2">
      <c r="A308" s="80"/>
      <c r="B308" s="80"/>
      <c r="C308" s="80"/>
      <c r="D308" s="80"/>
      <c r="G308" s="4"/>
      <c r="H308" s="235"/>
      <c r="I308" s="235"/>
    </row>
    <row r="309" spans="1:9" s="3" customFormat="1" x14ac:dyDescent="0.2">
      <c r="A309" s="80"/>
      <c r="B309" s="80"/>
      <c r="C309" s="80"/>
      <c r="D309" s="80"/>
      <c r="G309" s="4"/>
      <c r="H309" s="235"/>
      <c r="I309" s="235"/>
    </row>
    <row r="310" spans="1:9" s="3" customFormat="1" x14ac:dyDescent="0.2">
      <c r="A310" s="80"/>
      <c r="B310" s="80"/>
      <c r="C310" s="80"/>
      <c r="D310" s="80"/>
      <c r="G310" s="4"/>
      <c r="H310" s="235"/>
      <c r="I310" s="235"/>
    </row>
    <row r="311" spans="1:9" s="3" customFormat="1" x14ac:dyDescent="0.2">
      <c r="A311" s="80"/>
      <c r="B311" s="80"/>
      <c r="C311" s="80"/>
      <c r="D311" s="80"/>
      <c r="G311" s="4"/>
      <c r="H311" s="235"/>
      <c r="I311" s="235"/>
    </row>
    <row r="312" spans="1:9" s="3" customFormat="1" x14ac:dyDescent="0.2">
      <c r="A312" s="80"/>
      <c r="B312" s="80"/>
      <c r="C312" s="80"/>
      <c r="D312" s="80"/>
      <c r="G312" s="4"/>
      <c r="H312" s="235"/>
      <c r="I312" s="235"/>
    </row>
    <row r="313" spans="1:9" s="3" customFormat="1" x14ac:dyDescent="0.2">
      <c r="A313" s="80"/>
      <c r="B313" s="80"/>
      <c r="C313" s="80"/>
      <c r="D313" s="80"/>
      <c r="G313" s="4"/>
      <c r="H313" s="235"/>
      <c r="I313" s="235"/>
    </row>
    <row r="314" spans="1:9" s="3" customFormat="1" x14ac:dyDescent="0.2">
      <c r="A314" s="80"/>
      <c r="B314" s="80"/>
      <c r="C314" s="80"/>
      <c r="D314" s="80"/>
      <c r="G314" s="4"/>
      <c r="H314" s="235"/>
      <c r="I314" s="235"/>
    </row>
    <row r="315" spans="1:9" s="3" customFormat="1" x14ac:dyDescent="0.2">
      <c r="A315" s="80"/>
      <c r="B315" s="80"/>
      <c r="C315" s="80"/>
      <c r="D315" s="80"/>
      <c r="G315" s="4"/>
      <c r="H315" s="235"/>
      <c r="I315" s="235"/>
    </row>
  </sheetData>
  <mergeCells count="2">
    <mergeCell ref="A1:J1"/>
    <mergeCell ref="A3:E3"/>
  </mergeCells>
  <printOptions horizontalCentered="1"/>
  <pageMargins left="0.19685039370078741" right="0.19685039370078741" top="0.19685039370078741" bottom="0.19685039370078741" header="0.31496062992125984" footer="0.19685039370078741"/>
  <pageSetup paperSize="9" scale="65" firstPageNumber="3" orientation="portrait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0"/>
  <sheetViews>
    <sheetView zoomScaleNormal="100" workbookViewId="0">
      <selection activeCell="E14" sqref="E14"/>
    </sheetView>
  </sheetViews>
  <sheetFormatPr defaultColWidth="11.42578125" defaultRowHeight="12.75" x14ac:dyDescent="0.2"/>
  <cols>
    <col min="1" max="2" width="4.28515625" style="80" customWidth="1"/>
    <col min="3" max="3" width="6.5703125" style="80" customWidth="1"/>
    <col min="4" max="4" width="5" style="90" bestFit="1" customWidth="1"/>
    <col min="5" max="5" width="52.140625" customWidth="1"/>
    <col min="6" max="6" width="15.42578125" customWidth="1"/>
    <col min="7" max="7" width="13.140625" style="215" customWidth="1"/>
    <col min="8" max="8" width="13.5703125" style="215" customWidth="1"/>
    <col min="9" max="9" width="9.7109375" style="215" customWidth="1"/>
    <col min="10" max="10" width="10" customWidth="1"/>
  </cols>
  <sheetData>
    <row r="1" spans="1:10" s="22" customFormat="1" ht="30" customHeight="1" x14ac:dyDescent="0.3">
      <c r="A1" s="284" t="s">
        <v>35</v>
      </c>
      <c r="B1" s="284"/>
      <c r="C1" s="284"/>
      <c r="D1" s="284"/>
      <c r="E1" s="284"/>
      <c r="F1" s="284"/>
      <c r="G1" s="284"/>
    </row>
    <row r="2" spans="1:10" s="3" customFormat="1" ht="33.75" customHeight="1" x14ac:dyDescent="0.2">
      <c r="A2" s="50" t="s">
        <v>147</v>
      </c>
      <c r="B2" s="50" t="s">
        <v>148</v>
      </c>
      <c r="C2" s="50" t="s">
        <v>149</v>
      </c>
      <c r="D2" s="50" t="s">
        <v>150</v>
      </c>
      <c r="E2" s="44"/>
      <c r="F2" s="278" t="s">
        <v>235</v>
      </c>
      <c r="G2" s="241" t="s">
        <v>233</v>
      </c>
      <c r="H2" s="241" t="s">
        <v>237</v>
      </c>
      <c r="I2" s="242" t="s">
        <v>223</v>
      </c>
      <c r="J2" s="242" t="s">
        <v>223</v>
      </c>
    </row>
    <row r="3" spans="1:10" s="3" customFormat="1" ht="13.5" customHeight="1" x14ac:dyDescent="0.2">
      <c r="A3" s="279">
        <v>1</v>
      </c>
      <c r="B3" s="280"/>
      <c r="C3" s="280"/>
      <c r="D3" s="280"/>
      <c r="E3" s="281"/>
      <c r="F3" s="272">
        <v>2</v>
      </c>
      <c r="G3" s="241">
        <v>3</v>
      </c>
      <c r="H3" s="241">
        <v>4</v>
      </c>
      <c r="I3" s="241" t="s">
        <v>236</v>
      </c>
      <c r="J3" s="242" t="s">
        <v>239</v>
      </c>
    </row>
    <row r="4" spans="1:10" s="30" customFormat="1" ht="28.15" customHeight="1" x14ac:dyDescent="0.2">
      <c r="A4" s="94"/>
      <c r="B4" s="76"/>
      <c r="C4" s="76"/>
      <c r="D4" s="76"/>
      <c r="E4" s="98" t="s">
        <v>60</v>
      </c>
      <c r="F4" s="256">
        <f>F5-F11</f>
        <v>618201.18999999994</v>
      </c>
      <c r="G4" s="228">
        <f>G5-G11</f>
        <v>350000</v>
      </c>
      <c r="H4" s="256">
        <f>H5-H11</f>
        <v>128043.72</v>
      </c>
      <c r="I4" s="192">
        <f>H4/F4*100</f>
        <v>20.712305649233709</v>
      </c>
      <c r="J4" s="192">
        <f>H4/G4*100</f>
        <v>36.583920000000006</v>
      </c>
    </row>
    <row r="5" spans="1:10" s="30" customFormat="1" ht="15" customHeight="1" x14ac:dyDescent="0.2">
      <c r="A5" s="76">
        <v>8</v>
      </c>
      <c r="B5" s="76"/>
      <c r="C5" s="76"/>
      <c r="D5" s="76"/>
      <c r="E5" s="124" t="s">
        <v>28</v>
      </c>
      <c r="F5" s="256">
        <f>F6</f>
        <v>618201.18999999994</v>
      </c>
      <c r="G5" s="228">
        <f>G6</f>
        <v>350000</v>
      </c>
      <c r="H5" s="256">
        <f>H6</f>
        <v>128043.72</v>
      </c>
      <c r="I5" s="192">
        <f t="shared" ref="I5:I10" si="0">H5/F5*100</f>
        <v>20.712305649233709</v>
      </c>
      <c r="J5" s="192">
        <f t="shared" ref="J5:J10" si="1">H5/G5*100</f>
        <v>36.583920000000006</v>
      </c>
    </row>
    <row r="6" spans="1:10" s="30" customFormat="1" ht="13.5" customHeight="1" x14ac:dyDescent="0.2">
      <c r="A6" s="76"/>
      <c r="B6" s="76">
        <v>81</v>
      </c>
      <c r="C6" s="76"/>
      <c r="D6" s="76"/>
      <c r="E6" s="124" t="s">
        <v>123</v>
      </c>
      <c r="F6" s="256">
        <f>F7+F9</f>
        <v>618201.18999999994</v>
      </c>
      <c r="G6" s="228">
        <f>G7+G9</f>
        <v>350000</v>
      </c>
      <c r="H6" s="256">
        <f>H7+H9</f>
        <v>128043.72</v>
      </c>
      <c r="I6" s="192">
        <f t="shared" si="0"/>
        <v>20.712305649233709</v>
      </c>
      <c r="J6" s="192">
        <f t="shared" si="1"/>
        <v>36.583920000000006</v>
      </c>
    </row>
    <row r="7" spans="1:10" s="30" customFormat="1" ht="26.25" customHeight="1" x14ac:dyDescent="0.2">
      <c r="A7" s="76"/>
      <c r="B7" s="76"/>
      <c r="C7" s="76">
        <v>816</v>
      </c>
      <c r="D7" s="76"/>
      <c r="E7" s="99" t="s">
        <v>169</v>
      </c>
      <c r="F7" s="252">
        <f>F8</f>
        <v>598030.18999999994</v>
      </c>
      <c r="G7" s="234">
        <f>G8</f>
        <v>300000</v>
      </c>
      <c r="H7" s="252">
        <f>H8</f>
        <v>128043.72</v>
      </c>
      <c r="I7" s="192">
        <f t="shared" si="0"/>
        <v>21.410912382199303</v>
      </c>
      <c r="J7" s="192">
        <f t="shared" si="1"/>
        <v>42.681239999999995</v>
      </c>
    </row>
    <row r="8" spans="1:10" s="35" customFormat="1" ht="26.25" customHeight="1" x14ac:dyDescent="0.2">
      <c r="A8" s="78"/>
      <c r="B8" s="78"/>
      <c r="C8" s="78"/>
      <c r="D8" s="78">
        <v>8163</v>
      </c>
      <c r="E8" s="101" t="s">
        <v>91</v>
      </c>
      <c r="F8" s="253">
        <v>598030.18999999994</v>
      </c>
      <c r="G8" s="95">
        <v>300000</v>
      </c>
      <c r="H8" s="253">
        <v>128043.72</v>
      </c>
      <c r="I8" s="232">
        <f t="shared" si="0"/>
        <v>21.410912382199303</v>
      </c>
      <c r="J8" s="232">
        <f t="shared" si="1"/>
        <v>42.681239999999995</v>
      </c>
    </row>
    <row r="9" spans="1:10" s="34" customFormat="1" ht="13.5" customHeight="1" x14ac:dyDescent="0.2">
      <c r="A9" s="42"/>
      <c r="B9" s="42"/>
      <c r="C9" s="42">
        <v>817</v>
      </c>
      <c r="D9" s="42"/>
      <c r="E9" s="126" t="s">
        <v>170</v>
      </c>
      <c r="F9" s="252">
        <f>F10</f>
        <v>20171</v>
      </c>
      <c r="G9" s="234">
        <f>G10</f>
        <v>50000</v>
      </c>
      <c r="H9" s="252">
        <f>H10</f>
        <v>0</v>
      </c>
      <c r="I9" s="192">
        <f t="shared" si="0"/>
        <v>0</v>
      </c>
      <c r="J9" s="192">
        <f t="shared" si="1"/>
        <v>0</v>
      </c>
    </row>
    <row r="10" spans="1:10" s="35" customFormat="1" ht="13.5" customHeight="1" x14ac:dyDescent="0.2">
      <c r="A10" s="78"/>
      <c r="B10" s="78"/>
      <c r="C10" s="78"/>
      <c r="D10" s="78">
        <v>8174</v>
      </c>
      <c r="E10" s="101" t="s">
        <v>171</v>
      </c>
      <c r="F10" s="253">
        <v>20171</v>
      </c>
      <c r="G10" s="95">
        <v>50000</v>
      </c>
      <c r="H10" s="253">
        <v>0</v>
      </c>
      <c r="I10" s="232">
        <f t="shared" si="0"/>
        <v>0</v>
      </c>
      <c r="J10" s="232">
        <f t="shared" si="1"/>
        <v>0</v>
      </c>
    </row>
    <row r="11" spans="1:10" s="3" customFormat="1" ht="24.75" customHeight="1" x14ac:dyDescent="0.2">
      <c r="A11" s="58">
        <v>5</v>
      </c>
      <c r="B11" s="75"/>
      <c r="C11" s="75"/>
      <c r="D11" s="75"/>
      <c r="E11" s="10" t="s">
        <v>29</v>
      </c>
      <c r="F11" s="259">
        <f>F12</f>
        <v>0</v>
      </c>
      <c r="G11" s="92">
        <f>G12</f>
        <v>0</v>
      </c>
      <c r="H11" s="259">
        <f>H12</f>
        <v>0</v>
      </c>
      <c r="I11" s="192" t="s">
        <v>116</v>
      </c>
      <c r="J11" s="192" t="s">
        <v>116</v>
      </c>
    </row>
    <row r="12" spans="1:10" s="3" customFormat="1" x14ac:dyDescent="0.2">
      <c r="A12" s="76"/>
      <c r="B12" s="76">
        <v>54</v>
      </c>
      <c r="C12" s="76"/>
      <c r="D12" s="76"/>
      <c r="E12" s="99" t="s">
        <v>158</v>
      </c>
      <c r="F12" s="256">
        <f t="shared" ref="F12:H13" si="2">F13</f>
        <v>0</v>
      </c>
      <c r="G12" s="228">
        <f t="shared" si="2"/>
        <v>0</v>
      </c>
      <c r="H12" s="256">
        <f t="shared" si="2"/>
        <v>0</v>
      </c>
      <c r="I12" s="192" t="s">
        <v>116</v>
      </c>
      <c r="J12" s="192" t="s">
        <v>116</v>
      </c>
    </row>
    <row r="13" spans="1:10" s="3" customFormat="1" ht="25.5" x14ac:dyDescent="0.2">
      <c r="A13" s="76"/>
      <c r="B13" s="76"/>
      <c r="C13" s="76">
        <v>544</v>
      </c>
      <c r="D13" s="76"/>
      <c r="E13" s="99" t="s">
        <v>157</v>
      </c>
      <c r="F13" s="256">
        <f t="shared" si="2"/>
        <v>0</v>
      </c>
      <c r="G13" s="228">
        <f t="shared" si="2"/>
        <v>0</v>
      </c>
      <c r="H13" s="256">
        <f t="shared" si="2"/>
        <v>0</v>
      </c>
      <c r="I13" s="192" t="s">
        <v>116</v>
      </c>
      <c r="J13" s="192" t="s">
        <v>116</v>
      </c>
    </row>
    <row r="14" spans="1:10" s="3" customFormat="1" ht="27" customHeight="1" x14ac:dyDescent="0.2">
      <c r="A14" s="80"/>
      <c r="B14" s="80"/>
      <c r="C14" s="80"/>
      <c r="D14" s="80">
        <v>5443</v>
      </c>
      <c r="E14" s="125" t="s">
        <v>159</v>
      </c>
      <c r="F14" s="253">
        <v>0</v>
      </c>
      <c r="G14" s="95">
        <v>0</v>
      </c>
      <c r="H14" s="253">
        <v>0</v>
      </c>
      <c r="I14" s="232" t="s">
        <v>116</v>
      </c>
      <c r="J14" s="232" t="s">
        <v>116</v>
      </c>
    </row>
    <row r="15" spans="1:10" s="3" customFormat="1" x14ac:dyDescent="0.2">
      <c r="A15" s="80"/>
      <c r="B15" s="80"/>
      <c r="C15" s="80"/>
      <c r="D15" s="80"/>
      <c r="G15" s="235"/>
      <c r="H15" s="235"/>
      <c r="I15" s="235"/>
    </row>
    <row r="16" spans="1:10" s="3" customFormat="1" x14ac:dyDescent="0.2">
      <c r="A16" s="80"/>
      <c r="B16" s="80"/>
      <c r="C16" s="80"/>
      <c r="D16" s="80"/>
      <c r="G16" s="235"/>
      <c r="H16" s="235"/>
      <c r="I16" s="235"/>
    </row>
    <row r="17" spans="1:9" s="3" customFormat="1" x14ac:dyDescent="0.2">
      <c r="A17" s="80"/>
      <c r="B17" s="80"/>
      <c r="C17" s="80"/>
      <c r="D17" s="80"/>
      <c r="G17" s="235"/>
      <c r="H17" s="235"/>
      <c r="I17" s="235"/>
    </row>
    <row r="18" spans="1:9" s="3" customFormat="1" x14ac:dyDescent="0.2">
      <c r="A18" s="80"/>
      <c r="B18" s="80"/>
      <c r="C18" s="80"/>
      <c r="D18" s="80"/>
      <c r="G18" s="235"/>
      <c r="H18" s="235"/>
      <c r="I18" s="235"/>
    </row>
    <row r="19" spans="1:9" s="3" customFormat="1" x14ac:dyDescent="0.2">
      <c r="A19" s="80"/>
      <c r="B19" s="80"/>
      <c r="C19" s="80"/>
      <c r="D19" s="80"/>
      <c r="G19" s="235"/>
      <c r="H19" s="235"/>
      <c r="I19" s="235"/>
    </row>
    <row r="20" spans="1:9" s="3" customFormat="1" x14ac:dyDescent="0.2">
      <c r="A20" s="80"/>
      <c r="B20" s="80"/>
      <c r="C20" s="80"/>
      <c r="D20" s="80"/>
      <c r="G20" s="235"/>
      <c r="H20" s="235"/>
      <c r="I20" s="235"/>
    </row>
    <row r="21" spans="1:9" s="3" customFormat="1" x14ac:dyDescent="0.2">
      <c r="A21" s="80"/>
      <c r="B21" s="80"/>
      <c r="C21" s="80"/>
      <c r="D21" s="80"/>
      <c r="G21" s="235"/>
      <c r="H21" s="235"/>
      <c r="I21" s="235"/>
    </row>
    <row r="22" spans="1:9" s="3" customFormat="1" x14ac:dyDescent="0.2">
      <c r="A22" s="80"/>
      <c r="B22" s="80"/>
      <c r="C22" s="80"/>
      <c r="D22" s="80"/>
      <c r="G22" s="235"/>
      <c r="H22" s="235"/>
      <c r="I22" s="235"/>
    </row>
    <row r="23" spans="1:9" s="3" customFormat="1" x14ac:dyDescent="0.2">
      <c r="A23" s="80"/>
      <c r="B23" s="80"/>
      <c r="C23" s="80"/>
      <c r="D23" s="80"/>
      <c r="G23" s="235"/>
      <c r="H23" s="235"/>
      <c r="I23" s="235"/>
    </row>
    <row r="24" spans="1:9" s="3" customFormat="1" x14ac:dyDescent="0.2">
      <c r="A24" s="80"/>
      <c r="B24" s="80"/>
      <c r="C24" s="80"/>
      <c r="D24" s="80"/>
      <c r="G24" s="235"/>
      <c r="H24" s="235"/>
      <c r="I24" s="235"/>
    </row>
    <row r="25" spans="1:9" s="3" customFormat="1" x14ac:dyDescent="0.2">
      <c r="A25" s="80"/>
      <c r="B25" s="80"/>
      <c r="C25" s="80"/>
      <c r="D25" s="80"/>
      <c r="G25" s="235"/>
      <c r="H25" s="235"/>
      <c r="I25" s="235"/>
    </row>
    <row r="26" spans="1:9" s="3" customFormat="1" x14ac:dyDescent="0.2">
      <c r="A26" s="80"/>
      <c r="B26" s="80"/>
      <c r="C26" s="80"/>
      <c r="D26" s="80"/>
      <c r="G26" s="235"/>
      <c r="H26" s="235"/>
      <c r="I26" s="235"/>
    </row>
    <row r="27" spans="1:9" s="3" customFormat="1" x14ac:dyDescent="0.2">
      <c r="A27" s="80"/>
      <c r="B27" s="80"/>
      <c r="C27" s="80"/>
      <c r="D27" s="80"/>
      <c r="G27" s="235"/>
      <c r="H27" s="235"/>
      <c r="I27" s="235"/>
    </row>
    <row r="28" spans="1:9" s="3" customFormat="1" x14ac:dyDescent="0.2">
      <c r="A28" s="80"/>
      <c r="B28" s="80"/>
      <c r="C28" s="80"/>
      <c r="D28" s="80"/>
      <c r="G28" s="235"/>
      <c r="H28" s="235"/>
      <c r="I28" s="235"/>
    </row>
    <row r="29" spans="1:9" s="3" customFormat="1" x14ac:dyDescent="0.2">
      <c r="A29" s="80"/>
      <c r="B29" s="80"/>
      <c r="C29" s="80"/>
      <c r="D29" s="80"/>
      <c r="G29" s="235"/>
      <c r="H29" s="235"/>
      <c r="I29" s="235"/>
    </row>
    <row r="30" spans="1:9" s="3" customFormat="1" x14ac:dyDescent="0.2">
      <c r="A30" s="80"/>
      <c r="B30" s="80"/>
      <c r="C30" s="80"/>
      <c r="D30" s="80"/>
      <c r="G30" s="235"/>
      <c r="H30" s="235"/>
      <c r="I30" s="235"/>
    </row>
    <row r="31" spans="1:9" s="3" customFormat="1" x14ac:dyDescent="0.2">
      <c r="A31" s="80"/>
      <c r="B31" s="80"/>
      <c r="C31" s="80"/>
      <c r="D31" s="80"/>
      <c r="G31" s="235"/>
      <c r="H31" s="235"/>
      <c r="I31" s="235"/>
    </row>
    <row r="32" spans="1:9" s="3" customFormat="1" x14ac:dyDescent="0.2">
      <c r="A32" s="80"/>
      <c r="B32" s="80"/>
      <c r="C32" s="80"/>
      <c r="D32" s="80"/>
      <c r="G32" s="235"/>
      <c r="H32" s="235"/>
      <c r="I32" s="235"/>
    </row>
    <row r="33" spans="1:9" s="3" customFormat="1" x14ac:dyDescent="0.2">
      <c r="A33" s="80"/>
      <c r="B33" s="80"/>
      <c r="C33" s="80"/>
      <c r="D33" s="80"/>
      <c r="G33" s="235"/>
      <c r="H33" s="235"/>
      <c r="I33" s="235"/>
    </row>
    <row r="34" spans="1:9" s="3" customFormat="1" x14ac:dyDescent="0.2">
      <c r="A34" s="80"/>
      <c r="B34" s="80"/>
      <c r="C34" s="80"/>
      <c r="D34" s="80"/>
      <c r="G34" s="235"/>
      <c r="H34" s="235"/>
      <c r="I34" s="235"/>
    </row>
    <row r="35" spans="1:9" s="3" customFormat="1" x14ac:dyDescent="0.2">
      <c r="A35" s="80"/>
      <c r="B35" s="80"/>
      <c r="C35" s="80"/>
      <c r="D35" s="80"/>
      <c r="G35" s="235"/>
      <c r="H35" s="235"/>
      <c r="I35" s="235"/>
    </row>
    <row r="36" spans="1:9" s="3" customFormat="1" x14ac:dyDescent="0.2">
      <c r="A36" s="80"/>
      <c r="B36" s="80"/>
      <c r="C36" s="80"/>
      <c r="D36" s="80"/>
      <c r="G36" s="235"/>
      <c r="H36" s="235"/>
      <c r="I36" s="235"/>
    </row>
    <row r="37" spans="1:9" s="3" customFormat="1" x14ac:dyDescent="0.2">
      <c r="A37" s="80"/>
      <c r="B37" s="80"/>
      <c r="C37" s="80"/>
      <c r="D37" s="80"/>
      <c r="G37" s="235"/>
      <c r="H37" s="235"/>
      <c r="I37" s="235"/>
    </row>
    <row r="38" spans="1:9" s="3" customFormat="1" x14ac:dyDescent="0.2">
      <c r="A38" s="80"/>
      <c r="B38" s="80"/>
      <c r="C38" s="80"/>
      <c r="D38" s="80"/>
      <c r="G38" s="235"/>
      <c r="H38" s="235"/>
      <c r="I38" s="235"/>
    </row>
    <row r="39" spans="1:9" s="3" customFormat="1" x14ac:dyDescent="0.2">
      <c r="A39" s="80"/>
      <c r="B39" s="80"/>
      <c r="C39" s="80"/>
      <c r="D39" s="80"/>
      <c r="G39" s="235"/>
      <c r="H39" s="235"/>
      <c r="I39" s="235"/>
    </row>
    <row r="40" spans="1:9" s="3" customFormat="1" x14ac:dyDescent="0.2">
      <c r="A40" s="80"/>
      <c r="B40" s="80"/>
      <c r="C40" s="80"/>
      <c r="D40" s="80"/>
      <c r="G40" s="235"/>
      <c r="H40" s="235"/>
      <c r="I40" s="235"/>
    </row>
    <row r="41" spans="1:9" s="3" customFormat="1" x14ac:dyDescent="0.2">
      <c r="A41" s="80"/>
      <c r="B41" s="80"/>
      <c r="C41" s="80"/>
      <c r="D41" s="80"/>
      <c r="G41" s="235"/>
      <c r="H41" s="235"/>
      <c r="I41" s="235"/>
    </row>
    <row r="42" spans="1:9" s="3" customFormat="1" x14ac:dyDescent="0.2">
      <c r="A42" s="80"/>
      <c r="B42" s="80"/>
      <c r="C42" s="80"/>
      <c r="D42" s="80"/>
      <c r="G42" s="235"/>
      <c r="H42" s="235"/>
      <c r="I42" s="235"/>
    </row>
    <row r="43" spans="1:9" s="3" customFormat="1" x14ac:dyDescent="0.2">
      <c r="A43" s="80"/>
      <c r="B43" s="80"/>
      <c r="C43" s="80"/>
      <c r="D43" s="80"/>
      <c r="G43" s="235"/>
      <c r="H43" s="235"/>
      <c r="I43" s="235"/>
    </row>
    <row r="44" spans="1:9" s="3" customFormat="1" x14ac:dyDescent="0.2">
      <c r="A44" s="80"/>
      <c r="B44" s="80"/>
      <c r="C44" s="80"/>
      <c r="D44" s="80"/>
      <c r="G44" s="235"/>
      <c r="H44" s="235"/>
      <c r="I44" s="235"/>
    </row>
    <row r="45" spans="1:9" s="3" customFormat="1" x14ac:dyDescent="0.2">
      <c r="A45" s="80"/>
      <c r="B45" s="80"/>
      <c r="C45" s="80"/>
      <c r="D45" s="80"/>
      <c r="G45" s="235"/>
      <c r="H45" s="235"/>
      <c r="I45" s="235"/>
    </row>
    <row r="46" spans="1:9" s="3" customFormat="1" x14ac:dyDescent="0.2">
      <c r="A46" s="80"/>
      <c r="B46" s="80"/>
      <c r="C46" s="80"/>
      <c r="D46" s="80"/>
      <c r="G46" s="235"/>
      <c r="H46" s="235"/>
      <c r="I46" s="235"/>
    </row>
    <row r="47" spans="1:9" s="3" customFormat="1" x14ac:dyDescent="0.2">
      <c r="A47" s="80"/>
      <c r="B47" s="80"/>
      <c r="C47" s="80"/>
      <c r="D47" s="80"/>
      <c r="G47" s="235"/>
      <c r="H47" s="235"/>
      <c r="I47" s="235"/>
    </row>
    <row r="48" spans="1:9" s="3" customFormat="1" x14ac:dyDescent="0.2">
      <c r="A48" s="80"/>
      <c r="B48" s="80"/>
      <c r="C48" s="80"/>
      <c r="D48" s="80"/>
      <c r="G48" s="235"/>
      <c r="H48" s="235"/>
      <c r="I48" s="235"/>
    </row>
    <row r="49" spans="1:9" s="3" customFormat="1" x14ac:dyDescent="0.2">
      <c r="A49" s="80"/>
      <c r="B49" s="80"/>
      <c r="C49" s="80"/>
      <c r="D49" s="80"/>
      <c r="G49" s="235"/>
      <c r="H49" s="235"/>
      <c r="I49" s="235"/>
    </row>
    <row r="50" spans="1:9" s="3" customFormat="1" x14ac:dyDescent="0.2">
      <c r="A50" s="80"/>
      <c r="B50" s="80"/>
      <c r="C50" s="80"/>
      <c r="D50" s="80"/>
      <c r="G50" s="235"/>
      <c r="H50" s="235"/>
      <c r="I50" s="235"/>
    </row>
    <row r="51" spans="1:9" s="3" customFormat="1" x14ac:dyDescent="0.2">
      <c r="A51" s="80"/>
      <c r="B51" s="80"/>
      <c r="C51" s="80"/>
      <c r="D51" s="80"/>
      <c r="G51" s="235"/>
      <c r="H51" s="235"/>
      <c r="I51" s="235"/>
    </row>
    <row r="52" spans="1:9" s="3" customFormat="1" x14ac:dyDescent="0.2">
      <c r="A52" s="80"/>
      <c r="B52" s="80"/>
      <c r="C52" s="80"/>
      <c r="D52" s="80"/>
      <c r="G52" s="235"/>
      <c r="H52" s="235"/>
      <c r="I52" s="235"/>
    </row>
    <row r="53" spans="1:9" s="3" customFormat="1" x14ac:dyDescent="0.2">
      <c r="A53" s="80"/>
      <c r="B53" s="80"/>
      <c r="C53" s="80"/>
      <c r="D53" s="80"/>
      <c r="G53" s="235"/>
      <c r="H53" s="235"/>
      <c r="I53" s="235"/>
    </row>
    <row r="54" spans="1:9" s="3" customFormat="1" x14ac:dyDescent="0.2">
      <c r="A54" s="80"/>
      <c r="B54" s="80"/>
      <c r="C54" s="80"/>
      <c r="D54" s="80"/>
      <c r="G54" s="235"/>
      <c r="H54" s="235"/>
      <c r="I54" s="235"/>
    </row>
    <row r="55" spans="1:9" s="3" customFormat="1" x14ac:dyDescent="0.2">
      <c r="A55" s="80"/>
      <c r="B55" s="80"/>
      <c r="C55" s="80"/>
      <c r="D55" s="80"/>
      <c r="G55" s="235"/>
      <c r="H55" s="235"/>
      <c r="I55" s="235"/>
    </row>
    <row r="56" spans="1:9" s="3" customFormat="1" x14ac:dyDescent="0.2">
      <c r="A56" s="80"/>
      <c r="B56" s="80"/>
      <c r="C56" s="80"/>
      <c r="D56" s="80"/>
      <c r="G56" s="235"/>
      <c r="H56" s="235"/>
      <c r="I56" s="235"/>
    </row>
    <row r="57" spans="1:9" s="3" customFormat="1" x14ac:dyDescent="0.2">
      <c r="A57" s="80"/>
      <c r="B57" s="80"/>
      <c r="C57" s="80"/>
      <c r="D57" s="80"/>
      <c r="G57" s="235"/>
      <c r="H57" s="235"/>
      <c r="I57" s="235"/>
    </row>
    <row r="58" spans="1:9" s="3" customFormat="1" x14ac:dyDescent="0.2">
      <c r="A58" s="80"/>
      <c r="B58" s="80"/>
      <c r="C58" s="80"/>
      <c r="D58" s="80"/>
      <c r="G58" s="235"/>
      <c r="H58" s="235"/>
      <c r="I58" s="235"/>
    </row>
    <row r="59" spans="1:9" s="3" customFormat="1" x14ac:dyDescent="0.2">
      <c r="A59" s="80"/>
      <c r="B59" s="80"/>
      <c r="C59" s="80"/>
      <c r="D59" s="80"/>
      <c r="G59" s="235"/>
      <c r="H59" s="235"/>
      <c r="I59" s="235"/>
    </row>
    <row r="60" spans="1:9" s="3" customFormat="1" x14ac:dyDescent="0.2">
      <c r="A60" s="80"/>
      <c r="B60" s="80"/>
      <c r="C60" s="80"/>
      <c r="D60" s="80"/>
      <c r="G60" s="235"/>
      <c r="H60" s="235"/>
      <c r="I60" s="235"/>
    </row>
    <row r="61" spans="1:9" s="3" customFormat="1" x14ac:dyDescent="0.2">
      <c r="A61" s="80"/>
      <c r="B61" s="80"/>
      <c r="C61" s="80"/>
      <c r="D61" s="80"/>
      <c r="G61" s="235"/>
      <c r="H61" s="235"/>
      <c r="I61" s="235"/>
    </row>
    <row r="62" spans="1:9" s="3" customFormat="1" x14ac:dyDescent="0.2">
      <c r="A62" s="80"/>
      <c r="B62" s="80"/>
      <c r="C62" s="80"/>
      <c r="D62" s="80"/>
      <c r="G62" s="235"/>
      <c r="H62" s="235"/>
      <c r="I62" s="235"/>
    </row>
    <row r="63" spans="1:9" s="3" customFormat="1" x14ac:dyDescent="0.2">
      <c r="A63" s="80"/>
      <c r="B63" s="80"/>
      <c r="C63" s="80"/>
      <c r="D63" s="80"/>
      <c r="G63" s="235"/>
      <c r="H63" s="235"/>
      <c r="I63" s="235"/>
    </row>
    <row r="64" spans="1:9" s="3" customFormat="1" x14ac:dyDescent="0.2">
      <c r="A64" s="80"/>
      <c r="B64" s="80"/>
      <c r="C64" s="80"/>
      <c r="D64" s="80"/>
      <c r="G64" s="235"/>
      <c r="H64" s="235"/>
      <c r="I64" s="235"/>
    </row>
    <row r="65" spans="1:9" s="3" customFormat="1" x14ac:dyDescent="0.2">
      <c r="A65" s="80"/>
      <c r="B65" s="80"/>
      <c r="C65" s="80"/>
      <c r="D65" s="80"/>
      <c r="G65" s="235"/>
      <c r="H65" s="235"/>
      <c r="I65" s="235"/>
    </row>
    <row r="66" spans="1:9" s="3" customFormat="1" x14ac:dyDescent="0.2">
      <c r="A66" s="80"/>
      <c r="B66" s="80"/>
      <c r="C66" s="80"/>
      <c r="D66" s="80"/>
      <c r="G66" s="235"/>
      <c r="H66" s="235"/>
      <c r="I66" s="235"/>
    </row>
    <row r="67" spans="1:9" s="3" customFormat="1" x14ac:dyDescent="0.2">
      <c r="A67" s="80"/>
      <c r="B67" s="80"/>
      <c r="C67" s="80"/>
      <c r="D67" s="80"/>
      <c r="G67" s="235"/>
      <c r="H67" s="235"/>
      <c r="I67" s="235"/>
    </row>
    <row r="68" spans="1:9" s="3" customFormat="1" x14ac:dyDescent="0.2">
      <c r="A68" s="80"/>
      <c r="B68" s="80"/>
      <c r="C68" s="80"/>
      <c r="D68" s="80"/>
      <c r="G68" s="235"/>
      <c r="H68" s="235"/>
      <c r="I68" s="235"/>
    </row>
    <row r="69" spans="1:9" s="3" customFormat="1" x14ac:dyDescent="0.2">
      <c r="A69" s="80"/>
      <c r="B69" s="80"/>
      <c r="C69" s="80"/>
      <c r="D69" s="80"/>
      <c r="G69" s="235"/>
      <c r="H69" s="235"/>
      <c r="I69" s="235"/>
    </row>
    <row r="70" spans="1:9" s="3" customFormat="1" x14ac:dyDescent="0.2">
      <c r="A70" s="80"/>
      <c r="B70" s="80"/>
      <c r="C70" s="80"/>
      <c r="D70" s="80"/>
      <c r="G70" s="235"/>
      <c r="H70" s="235"/>
      <c r="I70" s="235"/>
    </row>
    <row r="71" spans="1:9" s="3" customFormat="1" x14ac:dyDescent="0.2">
      <c r="A71" s="80"/>
      <c r="B71" s="80"/>
      <c r="C71" s="80"/>
      <c r="D71" s="80"/>
      <c r="G71" s="235"/>
      <c r="H71" s="235"/>
      <c r="I71" s="235"/>
    </row>
    <row r="72" spans="1:9" s="3" customFormat="1" x14ac:dyDescent="0.2">
      <c r="A72" s="80"/>
      <c r="B72" s="80"/>
      <c r="C72" s="80"/>
      <c r="D72" s="80"/>
      <c r="G72" s="235"/>
      <c r="H72" s="235"/>
      <c r="I72" s="235"/>
    </row>
    <row r="73" spans="1:9" s="3" customFormat="1" x14ac:dyDescent="0.2">
      <c r="A73" s="80"/>
      <c r="B73" s="80"/>
      <c r="C73" s="80"/>
      <c r="D73" s="80"/>
      <c r="G73" s="235"/>
      <c r="H73" s="235"/>
      <c r="I73" s="235"/>
    </row>
    <row r="74" spans="1:9" s="3" customFormat="1" x14ac:dyDescent="0.2">
      <c r="A74" s="80"/>
      <c r="B74" s="80"/>
      <c r="C74" s="80"/>
      <c r="D74" s="80"/>
      <c r="G74" s="235"/>
      <c r="H74" s="235"/>
      <c r="I74" s="235"/>
    </row>
    <row r="75" spans="1:9" s="3" customFormat="1" x14ac:dyDescent="0.2">
      <c r="A75" s="80"/>
      <c r="B75" s="80"/>
      <c r="C75" s="80"/>
      <c r="D75" s="80"/>
      <c r="G75" s="235"/>
      <c r="H75" s="235"/>
      <c r="I75" s="235"/>
    </row>
    <row r="76" spans="1:9" s="3" customFormat="1" x14ac:dyDescent="0.2">
      <c r="A76" s="80"/>
      <c r="B76" s="80"/>
      <c r="C76" s="80"/>
      <c r="D76" s="80"/>
      <c r="G76" s="235"/>
      <c r="H76" s="235"/>
      <c r="I76" s="235"/>
    </row>
    <row r="77" spans="1:9" s="3" customFormat="1" x14ac:dyDescent="0.2">
      <c r="A77" s="80"/>
      <c r="B77" s="80"/>
      <c r="C77" s="80"/>
      <c r="D77" s="80"/>
      <c r="G77" s="235"/>
      <c r="H77" s="235"/>
      <c r="I77" s="235"/>
    </row>
    <row r="78" spans="1:9" s="3" customFormat="1" x14ac:dyDescent="0.2">
      <c r="A78" s="80"/>
      <c r="B78" s="80"/>
      <c r="C78" s="80"/>
      <c r="D78" s="80"/>
      <c r="G78" s="235"/>
      <c r="H78" s="235"/>
      <c r="I78" s="235"/>
    </row>
    <row r="79" spans="1:9" s="3" customFormat="1" x14ac:dyDescent="0.2">
      <c r="A79" s="80"/>
      <c r="B79" s="80"/>
      <c r="C79" s="80"/>
      <c r="D79" s="80"/>
      <c r="G79" s="235"/>
      <c r="H79" s="235"/>
      <c r="I79" s="235"/>
    </row>
    <row r="80" spans="1:9" s="3" customFormat="1" x14ac:dyDescent="0.2">
      <c r="A80" s="80"/>
      <c r="B80" s="80"/>
      <c r="C80" s="80"/>
      <c r="D80" s="80"/>
      <c r="G80" s="235"/>
      <c r="H80" s="235"/>
      <c r="I80" s="235"/>
    </row>
    <row r="81" spans="1:9" s="3" customFormat="1" x14ac:dyDescent="0.2">
      <c r="A81" s="80"/>
      <c r="B81" s="80"/>
      <c r="C81" s="80"/>
      <c r="D81" s="80"/>
      <c r="G81" s="235"/>
      <c r="H81" s="235"/>
      <c r="I81" s="235"/>
    </row>
    <row r="82" spans="1:9" s="3" customFormat="1" x14ac:dyDescent="0.2">
      <c r="A82" s="80"/>
      <c r="B82" s="80"/>
      <c r="C82" s="80"/>
      <c r="D82" s="80"/>
      <c r="G82" s="235"/>
      <c r="H82" s="235"/>
      <c r="I82" s="235"/>
    </row>
    <row r="83" spans="1:9" s="3" customFormat="1" x14ac:dyDescent="0.2">
      <c r="A83" s="80"/>
      <c r="B83" s="80"/>
      <c r="C83" s="80"/>
      <c r="D83" s="80"/>
      <c r="G83" s="235"/>
      <c r="H83" s="235"/>
      <c r="I83" s="235"/>
    </row>
    <row r="84" spans="1:9" s="3" customFormat="1" x14ac:dyDescent="0.2">
      <c r="A84" s="80"/>
      <c r="B84" s="80"/>
      <c r="C84" s="80"/>
      <c r="D84" s="80"/>
      <c r="G84" s="235"/>
      <c r="H84" s="235"/>
      <c r="I84" s="235"/>
    </row>
    <row r="85" spans="1:9" s="3" customFormat="1" x14ac:dyDescent="0.2">
      <c r="A85" s="80"/>
      <c r="B85" s="80"/>
      <c r="C85" s="80"/>
      <c r="D85" s="80"/>
      <c r="G85" s="235"/>
      <c r="H85" s="235"/>
      <c r="I85" s="235"/>
    </row>
    <row r="86" spans="1:9" s="3" customFormat="1" x14ac:dyDescent="0.2">
      <c r="A86" s="80"/>
      <c r="B86" s="80"/>
      <c r="C86" s="80"/>
      <c r="D86" s="80"/>
      <c r="G86" s="235"/>
      <c r="H86" s="235"/>
      <c r="I86" s="235"/>
    </row>
    <row r="87" spans="1:9" s="3" customFormat="1" x14ac:dyDescent="0.2">
      <c r="A87" s="80"/>
      <c r="B87" s="80"/>
      <c r="C87" s="80"/>
      <c r="D87" s="80"/>
      <c r="G87" s="235"/>
      <c r="H87" s="235"/>
      <c r="I87" s="235"/>
    </row>
    <row r="88" spans="1:9" s="3" customFormat="1" x14ac:dyDescent="0.2">
      <c r="A88" s="80"/>
      <c r="B88" s="80"/>
      <c r="C88" s="80"/>
      <c r="D88" s="80"/>
      <c r="G88" s="235"/>
      <c r="H88" s="235"/>
      <c r="I88" s="235"/>
    </row>
    <row r="89" spans="1:9" s="3" customFormat="1" x14ac:dyDescent="0.2">
      <c r="A89" s="80"/>
      <c r="B89" s="80"/>
      <c r="C89" s="80"/>
      <c r="D89" s="80"/>
      <c r="G89" s="235"/>
      <c r="H89" s="235"/>
      <c r="I89" s="235"/>
    </row>
    <row r="90" spans="1:9" s="3" customFormat="1" x14ac:dyDescent="0.2">
      <c r="A90" s="80"/>
      <c r="B90" s="80"/>
      <c r="C90" s="80"/>
      <c r="D90" s="80"/>
      <c r="G90" s="235"/>
      <c r="H90" s="235"/>
      <c r="I90" s="235"/>
    </row>
    <row r="91" spans="1:9" s="3" customFormat="1" x14ac:dyDescent="0.2">
      <c r="A91" s="80"/>
      <c r="B91" s="80"/>
      <c r="C91" s="80"/>
      <c r="D91" s="80"/>
      <c r="G91" s="235"/>
      <c r="H91" s="235"/>
      <c r="I91" s="235"/>
    </row>
    <row r="92" spans="1:9" s="3" customFormat="1" x14ac:dyDescent="0.2">
      <c r="A92" s="80"/>
      <c r="B92" s="80"/>
      <c r="C92" s="80"/>
      <c r="D92" s="80"/>
      <c r="G92" s="235"/>
      <c r="H92" s="235"/>
      <c r="I92" s="235"/>
    </row>
    <row r="93" spans="1:9" s="3" customFormat="1" x14ac:dyDescent="0.2">
      <c r="A93" s="80"/>
      <c r="B93" s="80"/>
      <c r="C93" s="80"/>
      <c r="D93" s="80"/>
      <c r="G93" s="235"/>
      <c r="H93" s="235"/>
      <c r="I93" s="235"/>
    </row>
    <row r="94" spans="1:9" s="3" customFormat="1" x14ac:dyDescent="0.2">
      <c r="A94" s="80"/>
      <c r="B94" s="80"/>
      <c r="C94" s="80"/>
      <c r="D94" s="80"/>
      <c r="G94" s="235"/>
      <c r="H94" s="235"/>
      <c r="I94" s="235"/>
    </row>
    <row r="95" spans="1:9" s="3" customFormat="1" x14ac:dyDescent="0.2">
      <c r="A95" s="80"/>
      <c r="B95" s="80"/>
      <c r="C95" s="80"/>
      <c r="D95" s="80"/>
      <c r="G95" s="235"/>
      <c r="H95" s="235"/>
      <c r="I95" s="235"/>
    </row>
    <row r="96" spans="1:9" s="3" customFormat="1" x14ac:dyDescent="0.2">
      <c r="A96" s="80"/>
      <c r="B96" s="80"/>
      <c r="C96" s="80"/>
      <c r="D96" s="80"/>
      <c r="G96" s="235"/>
      <c r="H96" s="235"/>
      <c r="I96" s="235"/>
    </row>
    <row r="97" spans="1:9" s="3" customFormat="1" x14ac:dyDescent="0.2">
      <c r="A97" s="80"/>
      <c r="B97" s="80"/>
      <c r="C97" s="80"/>
      <c r="D97" s="80"/>
      <c r="G97" s="235"/>
      <c r="H97" s="235"/>
      <c r="I97" s="235"/>
    </row>
    <row r="98" spans="1:9" s="3" customFormat="1" x14ac:dyDescent="0.2">
      <c r="A98" s="80"/>
      <c r="B98" s="80"/>
      <c r="C98" s="80"/>
      <c r="D98" s="80"/>
      <c r="G98" s="235"/>
      <c r="H98" s="235"/>
      <c r="I98" s="235"/>
    </row>
    <row r="99" spans="1:9" s="3" customFormat="1" x14ac:dyDescent="0.2">
      <c r="A99" s="80"/>
      <c r="B99" s="80"/>
      <c r="C99" s="80"/>
      <c r="D99" s="80"/>
      <c r="G99" s="235"/>
      <c r="H99" s="235"/>
      <c r="I99" s="235"/>
    </row>
    <row r="100" spans="1:9" s="3" customFormat="1" x14ac:dyDescent="0.2">
      <c r="A100" s="80"/>
      <c r="B100" s="80"/>
      <c r="C100" s="80"/>
      <c r="D100" s="80"/>
      <c r="G100" s="235"/>
      <c r="H100" s="235"/>
      <c r="I100" s="235"/>
    </row>
    <row r="101" spans="1:9" s="3" customFormat="1" x14ac:dyDescent="0.2">
      <c r="A101" s="80"/>
      <c r="B101" s="80"/>
      <c r="C101" s="80"/>
      <c r="D101" s="80"/>
      <c r="G101" s="235"/>
      <c r="H101" s="235"/>
      <c r="I101" s="235"/>
    </row>
    <row r="102" spans="1:9" s="3" customFormat="1" x14ac:dyDescent="0.2">
      <c r="A102" s="80"/>
      <c r="B102" s="80"/>
      <c r="C102" s="80"/>
      <c r="D102" s="80"/>
      <c r="G102" s="235"/>
      <c r="H102" s="235"/>
      <c r="I102" s="235"/>
    </row>
    <row r="103" spans="1:9" s="3" customFormat="1" x14ac:dyDescent="0.2">
      <c r="A103" s="80"/>
      <c r="B103" s="80"/>
      <c r="C103" s="80"/>
      <c r="D103" s="80"/>
      <c r="G103" s="235"/>
      <c r="H103" s="235"/>
      <c r="I103" s="235"/>
    </row>
    <row r="104" spans="1:9" s="3" customFormat="1" x14ac:dyDescent="0.2">
      <c r="A104" s="80"/>
      <c r="B104" s="80"/>
      <c r="C104" s="80"/>
      <c r="D104" s="80"/>
      <c r="G104" s="235"/>
      <c r="H104" s="235"/>
      <c r="I104" s="235"/>
    </row>
    <row r="105" spans="1:9" s="3" customFormat="1" x14ac:dyDescent="0.2">
      <c r="A105" s="80"/>
      <c r="B105" s="80"/>
      <c r="C105" s="80"/>
      <c r="D105" s="80"/>
      <c r="G105" s="235"/>
      <c r="H105" s="235"/>
      <c r="I105" s="235"/>
    </row>
    <row r="106" spans="1:9" s="3" customFormat="1" x14ac:dyDescent="0.2">
      <c r="A106" s="80"/>
      <c r="B106" s="80"/>
      <c r="C106" s="80"/>
      <c r="D106" s="80"/>
      <c r="G106" s="235"/>
      <c r="H106" s="235"/>
      <c r="I106" s="235"/>
    </row>
    <row r="107" spans="1:9" s="3" customFormat="1" x14ac:dyDescent="0.2">
      <c r="A107" s="80"/>
      <c r="B107" s="80"/>
      <c r="C107" s="80"/>
      <c r="D107" s="80"/>
      <c r="G107" s="235"/>
      <c r="H107" s="235"/>
      <c r="I107" s="235"/>
    </row>
    <row r="108" spans="1:9" s="3" customFormat="1" x14ac:dyDescent="0.2">
      <c r="A108" s="80"/>
      <c r="B108" s="80"/>
      <c r="C108" s="80"/>
      <c r="D108" s="80"/>
      <c r="G108" s="235"/>
      <c r="H108" s="235"/>
      <c r="I108" s="235"/>
    </row>
    <row r="109" spans="1:9" s="3" customFormat="1" x14ac:dyDescent="0.2">
      <c r="A109" s="80"/>
      <c r="B109" s="80"/>
      <c r="C109" s="80"/>
      <c r="D109" s="80"/>
      <c r="G109" s="235"/>
      <c r="H109" s="235"/>
      <c r="I109" s="235"/>
    </row>
    <row r="110" spans="1:9" s="3" customFormat="1" x14ac:dyDescent="0.2">
      <c r="A110" s="80"/>
      <c r="B110" s="80"/>
      <c r="C110" s="80"/>
      <c r="D110" s="80"/>
      <c r="G110" s="235"/>
      <c r="H110" s="235"/>
      <c r="I110" s="235"/>
    </row>
    <row r="111" spans="1:9" s="3" customFormat="1" x14ac:dyDescent="0.2">
      <c r="A111" s="80"/>
      <c r="B111" s="80"/>
      <c r="C111" s="80"/>
      <c r="D111" s="80"/>
      <c r="G111" s="235"/>
      <c r="H111" s="235"/>
      <c r="I111" s="235"/>
    </row>
    <row r="112" spans="1:9" s="3" customFormat="1" x14ac:dyDescent="0.2">
      <c r="A112" s="80"/>
      <c r="B112" s="80"/>
      <c r="C112" s="80"/>
      <c r="D112" s="80"/>
      <c r="G112" s="235"/>
      <c r="H112" s="235"/>
      <c r="I112" s="235"/>
    </row>
    <row r="113" spans="1:9" s="3" customFormat="1" x14ac:dyDescent="0.2">
      <c r="A113" s="80"/>
      <c r="B113" s="80"/>
      <c r="C113" s="80"/>
      <c r="D113" s="80"/>
      <c r="G113" s="235"/>
      <c r="H113" s="235"/>
      <c r="I113" s="235"/>
    </row>
    <row r="114" spans="1:9" s="3" customFormat="1" x14ac:dyDescent="0.2">
      <c r="A114" s="80"/>
      <c r="B114" s="80"/>
      <c r="C114" s="80"/>
      <c r="D114" s="80"/>
      <c r="G114" s="235"/>
      <c r="H114" s="235"/>
      <c r="I114" s="235"/>
    </row>
    <row r="115" spans="1:9" s="3" customFormat="1" x14ac:dyDescent="0.2">
      <c r="A115" s="80"/>
      <c r="B115" s="80"/>
      <c r="C115" s="80"/>
      <c r="D115" s="80"/>
      <c r="G115" s="235"/>
      <c r="H115" s="235"/>
      <c r="I115" s="235"/>
    </row>
    <row r="116" spans="1:9" s="3" customFormat="1" x14ac:dyDescent="0.2">
      <c r="A116" s="80"/>
      <c r="B116" s="80"/>
      <c r="C116" s="80"/>
      <c r="D116" s="80"/>
      <c r="G116" s="235"/>
      <c r="H116" s="235"/>
      <c r="I116" s="235"/>
    </row>
    <row r="117" spans="1:9" s="3" customFormat="1" x14ac:dyDescent="0.2">
      <c r="A117" s="80"/>
      <c r="B117" s="80"/>
      <c r="C117" s="80"/>
      <c r="D117" s="80"/>
      <c r="G117" s="235"/>
      <c r="H117" s="235"/>
      <c r="I117" s="235"/>
    </row>
    <row r="118" spans="1:9" s="3" customFormat="1" x14ac:dyDescent="0.2">
      <c r="A118" s="80"/>
      <c r="B118" s="80"/>
      <c r="C118" s="80"/>
      <c r="D118" s="80"/>
      <c r="G118" s="235"/>
      <c r="H118" s="235"/>
      <c r="I118" s="235"/>
    </row>
    <row r="119" spans="1:9" s="3" customFormat="1" x14ac:dyDescent="0.2">
      <c r="A119" s="80"/>
      <c r="B119" s="80"/>
      <c r="C119" s="80"/>
      <c r="D119" s="80"/>
      <c r="G119" s="235"/>
      <c r="H119" s="235"/>
      <c r="I119" s="235"/>
    </row>
    <row r="120" spans="1:9" s="3" customFormat="1" x14ac:dyDescent="0.2">
      <c r="A120" s="80"/>
      <c r="B120" s="80"/>
      <c r="C120" s="80"/>
      <c r="D120" s="80"/>
      <c r="G120" s="235"/>
      <c r="H120" s="235"/>
      <c r="I120" s="235"/>
    </row>
    <row r="121" spans="1:9" s="3" customFormat="1" x14ac:dyDescent="0.2">
      <c r="A121" s="80"/>
      <c r="B121" s="80"/>
      <c r="C121" s="80"/>
      <c r="D121" s="80"/>
      <c r="G121" s="235"/>
      <c r="H121" s="235"/>
      <c r="I121" s="235"/>
    </row>
    <row r="122" spans="1:9" s="3" customFormat="1" x14ac:dyDescent="0.2">
      <c r="A122" s="80"/>
      <c r="B122" s="80"/>
      <c r="C122" s="80"/>
      <c r="D122" s="80"/>
      <c r="G122" s="235"/>
      <c r="H122" s="235"/>
      <c r="I122" s="235"/>
    </row>
    <row r="123" spans="1:9" s="3" customFormat="1" x14ac:dyDescent="0.2">
      <c r="A123" s="80"/>
      <c r="B123" s="80"/>
      <c r="C123" s="80"/>
      <c r="D123" s="80"/>
      <c r="G123" s="235"/>
      <c r="H123" s="235"/>
      <c r="I123" s="235"/>
    </row>
    <row r="124" spans="1:9" s="3" customFormat="1" x14ac:dyDescent="0.2">
      <c r="A124" s="80"/>
      <c r="B124" s="80"/>
      <c r="C124" s="80"/>
      <c r="D124" s="80"/>
      <c r="G124" s="235"/>
      <c r="H124" s="235"/>
      <c r="I124" s="235"/>
    </row>
    <row r="125" spans="1:9" s="3" customFormat="1" x14ac:dyDescent="0.2">
      <c r="A125" s="80"/>
      <c r="B125" s="80"/>
      <c r="C125" s="80"/>
      <c r="D125" s="80"/>
      <c r="G125" s="235"/>
      <c r="H125" s="235"/>
      <c r="I125" s="235"/>
    </row>
    <row r="126" spans="1:9" s="3" customFormat="1" x14ac:dyDescent="0.2">
      <c r="A126" s="80"/>
      <c r="B126" s="80"/>
      <c r="C126" s="80"/>
      <c r="D126" s="80"/>
      <c r="G126" s="235"/>
      <c r="H126" s="235"/>
      <c r="I126" s="235"/>
    </row>
    <row r="127" spans="1:9" s="3" customFormat="1" x14ac:dyDescent="0.2">
      <c r="A127" s="80"/>
      <c r="B127" s="80"/>
      <c r="C127" s="80"/>
      <c r="D127" s="80"/>
      <c r="G127" s="235"/>
      <c r="H127" s="235"/>
      <c r="I127" s="235"/>
    </row>
    <row r="128" spans="1:9" s="3" customFormat="1" x14ac:dyDescent="0.2">
      <c r="A128" s="80"/>
      <c r="B128" s="80"/>
      <c r="C128" s="80"/>
      <c r="D128" s="80"/>
      <c r="G128" s="235"/>
      <c r="H128" s="235"/>
      <c r="I128" s="235"/>
    </row>
    <row r="129" spans="1:9" s="3" customFormat="1" x14ac:dyDescent="0.2">
      <c r="A129" s="80"/>
      <c r="B129" s="80"/>
      <c r="C129" s="80"/>
      <c r="D129" s="80"/>
      <c r="G129" s="235"/>
      <c r="H129" s="235"/>
      <c r="I129" s="235"/>
    </row>
    <row r="130" spans="1:9" s="3" customFormat="1" x14ac:dyDescent="0.2">
      <c r="A130" s="80"/>
      <c r="B130" s="80"/>
      <c r="C130" s="80"/>
      <c r="D130" s="80"/>
      <c r="G130" s="235"/>
      <c r="H130" s="235"/>
      <c r="I130" s="235"/>
    </row>
    <row r="131" spans="1:9" s="3" customFormat="1" x14ac:dyDescent="0.2">
      <c r="A131" s="80"/>
      <c r="B131" s="80"/>
      <c r="C131" s="80"/>
      <c r="D131" s="80"/>
      <c r="G131" s="235"/>
      <c r="H131" s="235"/>
      <c r="I131" s="235"/>
    </row>
    <row r="132" spans="1:9" s="3" customFormat="1" x14ac:dyDescent="0.2">
      <c r="A132" s="80"/>
      <c r="B132" s="80"/>
      <c r="C132" s="80"/>
      <c r="D132" s="80"/>
      <c r="G132" s="235"/>
      <c r="H132" s="235"/>
      <c r="I132" s="235"/>
    </row>
    <row r="133" spans="1:9" s="3" customFormat="1" x14ac:dyDescent="0.2">
      <c r="A133" s="80"/>
      <c r="B133" s="80"/>
      <c r="C133" s="80"/>
      <c r="D133" s="80"/>
      <c r="G133" s="235"/>
      <c r="H133" s="235"/>
      <c r="I133" s="235"/>
    </row>
    <row r="134" spans="1:9" s="3" customFormat="1" x14ac:dyDescent="0.2">
      <c r="A134" s="80"/>
      <c r="B134" s="80"/>
      <c r="C134" s="80"/>
      <c r="D134" s="80"/>
      <c r="G134" s="235"/>
      <c r="H134" s="235"/>
      <c r="I134" s="235"/>
    </row>
    <row r="135" spans="1:9" s="3" customFormat="1" x14ac:dyDescent="0.2">
      <c r="A135" s="80"/>
      <c r="B135" s="80"/>
      <c r="C135" s="80"/>
      <c r="D135" s="80"/>
      <c r="G135" s="235"/>
      <c r="H135" s="235"/>
      <c r="I135" s="235"/>
    </row>
    <row r="136" spans="1:9" s="3" customFormat="1" x14ac:dyDescent="0.2">
      <c r="A136" s="80"/>
      <c r="B136" s="80"/>
      <c r="C136" s="80"/>
      <c r="D136" s="80"/>
      <c r="G136" s="235"/>
      <c r="H136" s="235"/>
      <c r="I136" s="235"/>
    </row>
    <row r="137" spans="1:9" s="3" customFormat="1" x14ac:dyDescent="0.2">
      <c r="A137" s="80"/>
      <c r="B137" s="80"/>
      <c r="C137" s="80"/>
      <c r="D137" s="80"/>
      <c r="G137" s="235"/>
      <c r="H137" s="235"/>
      <c r="I137" s="235"/>
    </row>
    <row r="138" spans="1:9" s="3" customFormat="1" x14ac:dyDescent="0.2">
      <c r="A138" s="80"/>
      <c r="B138" s="80"/>
      <c r="C138" s="80"/>
      <c r="D138" s="80"/>
      <c r="G138" s="235"/>
      <c r="H138" s="235"/>
      <c r="I138" s="235"/>
    </row>
    <row r="139" spans="1:9" s="3" customFormat="1" x14ac:dyDescent="0.2">
      <c r="A139" s="80"/>
      <c r="B139" s="80"/>
      <c r="C139" s="80"/>
      <c r="D139" s="80"/>
      <c r="G139" s="235"/>
      <c r="H139" s="235"/>
      <c r="I139" s="235"/>
    </row>
    <row r="140" spans="1:9" s="3" customFormat="1" x14ac:dyDescent="0.2">
      <c r="A140" s="80"/>
      <c r="B140" s="80"/>
      <c r="C140" s="80"/>
      <c r="D140" s="80"/>
      <c r="G140" s="235"/>
      <c r="H140" s="235"/>
      <c r="I140" s="235"/>
    </row>
    <row r="141" spans="1:9" s="3" customFormat="1" x14ac:dyDescent="0.2">
      <c r="A141" s="80"/>
      <c r="B141" s="80"/>
      <c r="C141" s="80"/>
      <c r="D141" s="80"/>
      <c r="G141" s="235"/>
      <c r="H141" s="235"/>
      <c r="I141" s="235"/>
    </row>
    <row r="142" spans="1:9" s="3" customFormat="1" x14ac:dyDescent="0.2">
      <c r="A142" s="80"/>
      <c r="B142" s="80"/>
      <c r="C142" s="80"/>
      <c r="D142" s="80"/>
      <c r="G142" s="235"/>
      <c r="H142" s="235"/>
      <c r="I142" s="235"/>
    </row>
    <row r="143" spans="1:9" s="3" customFormat="1" x14ac:dyDescent="0.2">
      <c r="A143" s="80"/>
      <c r="B143" s="80"/>
      <c r="C143" s="80"/>
      <c r="D143" s="80"/>
      <c r="G143" s="235"/>
      <c r="H143" s="235"/>
      <c r="I143" s="235"/>
    </row>
    <row r="144" spans="1:9" s="3" customFormat="1" x14ac:dyDescent="0.2">
      <c r="A144" s="80"/>
      <c r="B144" s="80"/>
      <c r="C144" s="80"/>
      <c r="D144" s="80"/>
      <c r="G144" s="235"/>
      <c r="H144" s="235"/>
      <c r="I144" s="235"/>
    </row>
    <row r="145" spans="1:9" s="3" customFormat="1" x14ac:dyDescent="0.2">
      <c r="A145" s="80"/>
      <c r="B145" s="80"/>
      <c r="C145" s="80"/>
      <c r="D145" s="80"/>
      <c r="G145" s="235"/>
      <c r="H145" s="235"/>
      <c r="I145" s="235"/>
    </row>
    <row r="146" spans="1:9" s="3" customFormat="1" x14ac:dyDescent="0.2">
      <c r="A146" s="80"/>
      <c r="B146" s="80"/>
      <c r="C146" s="80"/>
      <c r="D146" s="80"/>
      <c r="G146" s="235"/>
      <c r="H146" s="235"/>
      <c r="I146" s="235"/>
    </row>
    <row r="147" spans="1:9" s="3" customFormat="1" x14ac:dyDescent="0.2">
      <c r="A147" s="80"/>
      <c r="B147" s="80"/>
      <c r="C147" s="80"/>
      <c r="D147" s="80"/>
      <c r="G147" s="235"/>
      <c r="H147" s="235"/>
      <c r="I147" s="235"/>
    </row>
    <row r="148" spans="1:9" s="3" customFormat="1" x14ac:dyDescent="0.2">
      <c r="A148" s="80"/>
      <c r="B148" s="80"/>
      <c r="C148" s="80"/>
      <c r="D148" s="80"/>
      <c r="G148" s="235"/>
      <c r="H148" s="235"/>
      <c r="I148" s="235"/>
    </row>
    <row r="149" spans="1:9" s="3" customFormat="1" x14ac:dyDescent="0.2">
      <c r="A149" s="80"/>
      <c r="B149" s="80"/>
      <c r="C149" s="80"/>
      <c r="D149" s="80"/>
      <c r="G149" s="235"/>
      <c r="H149" s="235"/>
      <c r="I149" s="235"/>
    </row>
    <row r="150" spans="1:9" s="3" customFormat="1" x14ac:dyDescent="0.2">
      <c r="A150" s="80"/>
      <c r="B150" s="80"/>
      <c r="C150" s="80"/>
      <c r="D150" s="80"/>
      <c r="G150" s="235"/>
      <c r="H150" s="235"/>
      <c r="I150" s="235"/>
    </row>
    <row r="151" spans="1:9" s="3" customFormat="1" x14ac:dyDescent="0.2">
      <c r="A151" s="80"/>
      <c r="B151" s="80"/>
      <c r="C151" s="80"/>
      <c r="D151" s="80"/>
      <c r="G151" s="235"/>
      <c r="H151" s="235"/>
      <c r="I151" s="235"/>
    </row>
    <row r="152" spans="1:9" s="3" customFormat="1" x14ac:dyDescent="0.2">
      <c r="A152" s="80"/>
      <c r="B152" s="80"/>
      <c r="C152" s="80"/>
      <c r="D152" s="80"/>
      <c r="G152" s="235"/>
      <c r="H152" s="235"/>
      <c r="I152" s="235"/>
    </row>
    <row r="153" spans="1:9" s="3" customFormat="1" x14ac:dyDescent="0.2">
      <c r="A153" s="80"/>
      <c r="B153" s="80"/>
      <c r="C153" s="80"/>
      <c r="D153" s="80"/>
      <c r="G153" s="235"/>
      <c r="H153" s="235"/>
      <c r="I153" s="235"/>
    </row>
    <row r="154" spans="1:9" s="3" customFormat="1" x14ac:dyDescent="0.2">
      <c r="A154" s="80"/>
      <c r="B154" s="80"/>
      <c r="C154" s="80"/>
      <c r="D154" s="80"/>
      <c r="G154" s="235"/>
      <c r="H154" s="235"/>
      <c r="I154" s="235"/>
    </row>
    <row r="155" spans="1:9" s="3" customFormat="1" x14ac:dyDescent="0.2">
      <c r="A155" s="80"/>
      <c r="B155" s="80"/>
      <c r="C155" s="80"/>
      <c r="D155" s="80"/>
      <c r="G155" s="235"/>
      <c r="H155" s="235"/>
      <c r="I155" s="235"/>
    </row>
    <row r="156" spans="1:9" s="3" customFormat="1" x14ac:dyDescent="0.2">
      <c r="A156" s="80"/>
      <c r="B156" s="80"/>
      <c r="C156" s="80"/>
      <c r="D156" s="80"/>
      <c r="G156" s="235"/>
      <c r="H156" s="235"/>
      <c r="I156" s="235"/>
    </row>
    <row r="157" spans="1:9" s="3" customFormat="1" x14ac:dyDescent="0.2">
      <c r="A157" s="80"/>
      <c r="B157" s="80"/>
      <c r="C157" s="80"/>
      <c r="D157" s="80"/>
      <c r="G157" s="235"/>
      <c r="H157" s="235"/>
      <c r="I157" s="235"/>
    </row>
    <row r="158" spans="1:9" s="3" customFormat="1" x14ac:dyDescent="0.2">
      <c r="A158" s="80"/>
      <c r="B158" s="80"/>
      <c r="C158" s="80"/>
      <c r="D158" s="80"/>
      <c r="G158" s="235"/>
      <c r="H158" s="235"/>
      <c r="I158" s="235"/>
    </row>
    <row r="159" spans="1:9" s="3" customFormat="1" x14ac:dyDescent="0.2">
      <c r="A159" s="80"/>
      <c r="B159" s="80"/>
      <c r="C159" s="80"/>
      <c r="D159" s="80"/>
      <c r="G159" s="235"/>
      <c r="H159" s="235"/>
      <c r="I159" s="235"/>
    </row>
    <row r="160" spans="1:9" s="3" customFormat="1" x14ac:dyDescent="0.2">
      <c r="A160" s="80"/>
      <c r="B160" s="80"/>
      <c r="C160" s="80"/>
      <c r="D160" s="80"/>
      <c r="G160" s="235"/>
      <c r="H160" s="235"/>
      <c r="I160" s="235"/>
    </row>
    <row r="161" spans="1:9" s="3" customFormat="1" x14ac:dyDescent="0.2">
      <c r="A161" s="80"/>
      <c r="B161" s="80"/>
      <c r="C161" s="80"/>
      <c r="D161" s="80"/>
      <c r="G161" s="235"/>
      <c r="H161" s="235"/>
      <c r="I161" s="235"/>
    </row>
    <row r="162" spans="1:9" s="3" customFormat="1" x14ac:dyDescent="0.2">
      <c r="A162" s="80"/>
      <c r="B162" s="80"/>
      <c r="C162" s="80"/>
      <c r="D162" s="80"/>
      <c r="G162" s="235"/>
      <c r="H162" s="235"/>
      <c r="I162" s="235"/>
    </row>
    <row r="163" spans="1:9" s="3" customFormat="1" x14ac:dyDescent="0.2">
      <c r="A163" s="80"/>
      <c r="B163" s="80"/>
      <c r="C163" s="80"/>
      <c r="D163" s="80"/>
      <c r="G163" s="235"/>
      <c r="H163" s="235"/>
      <c r="I163" s="235"/>
    </row>
    <row r="164" spans="1:9" s="3" customFormat="1" x14ac:dyDescent="0.2">
      <c r="A164" s="80"/>
      <c r="B164" s="80"/>
      <c r="C164" s="80"/>
      <c r="D164" s="80"/>
      <c r="G164" s="235"/>
      <c r="H164" s="235"/>
      <c r="I164" s="235"/>
    </row>
    <row r="165" spans="1:9" s="3" customFormat="1" x14ac:dyDescent="0.2">
      <c r="A165" s="80"/>
      <c r="B165" s="80"/>
      <c r="C165" s="80"/>
      <c r="D165" s="80"/>
      <c r="G165" s="235"/>
      <c r="H165" s="235"/>
      <c r="I165" s="235"/>
    </row>
    <row r="166" spans="1:9" s="3" customFormat="1" x14ac:dyDescent="0.2">
      <c r="A166" s="80"/>
      <c r="B166" s="80"/>
      <c r="C166" s="80"/>
      <c r="D166" s="80"/>
      <c r="G166" s="235"/>
      <c r="H166" s="235"/>
      <c r="I166" s="235"/>
    </row>
    <row r="167" spans="1:9" s="3" customFormat="1" x14ac:dyDescent="0.2">
      <c r="A167" s="80"/>
      <c r="B167" s="80"/>
      <c r="C167" s="80"/>
      <c r="D167" s="80"/>
      <c r="G167" s="235"/>
      <c r="H167" s="235"/>
      <c r="I167" s="235"/>
    </row>
    <row r="168" spans="1:9" s="3" customFormat="1" x14ac:dyDescent="0.2">
      <c r="A168" s="80"/>
      <c r="B168" s="80"/>
      <c r="C168" s="80"/>
      <c r="D168" s="80"/>
      <c r="G168" s="235"/>
      <c r="H168" s="235"/>
      <c r="I168" s="235"/>
    </row>
    <row r="169" spans="1:9" s="3" customFormat="1" x14ac:dyDescent="0.2">
      <c r="A169" s="80"/>
      <c r="B169" s="80"/>
      <c r="C169" s="80"/>
      <c r="D169" s="80"/>
      <c r="G169" s="235"/>
      <c r="H169" s="235"/>
      <c r="I169" s="235"/>
    </row>
    <row r="170" spans="1:9" s="3" customFormat="1" x14ac:dyDescent="0.2">
      <c r="A170" s="80"/>
      <c r="B170" s="80"/>
      <c r="C170" s="80"/>
      <c r="D170" s="80"/>
      <c r="G170" s="235"/>
      <c r="H170" s="235"/>
      <c r="I170" s="235"/>
    </row>
    <row r="171" spans="1:9" s="3" customFormat="1" x14ac:dyDescent="0.2">
      <c r="A171" s="80"/>
      <c r="B171" s="80"/>
      <c r="C171" s="80"/>
      <c r="D171" s="80"/>
      <c r="G171" s="235"/>
      <c r="H171" s="235"/>
      <c r="I171" s="235"/>
    </row>
    <row r="172" spans="1:9" s="3" customFormat="1" x14ac:dyDescent="0.2">
      <c r="A172" s="80"/>
      <c r="B172" s="80"/>
      <c r="C172" s="80"/>
      <c r="D172" s="80"/>
      <c r="G172" s="235"/>
      <c r="H172" s="235"/>
      <c r="I172" s="235"/>
    </row>
    <row r="173" spans="1:9" s="3" customFormat="1" x14ac:dyDescent="0.2">
      <c r="A173" s="80"/>
      <c r="B173" s="80"/>
      <c r="C173" s="80"/>
      <c r="D173" s="80"/>
      <c r="G173" s="235"/>
      <c r="H173" s="235"/>
      <c r="I173" s="235"/>
    </row>
    <row r="174" spans="1:9" s="3" customFormat="1" x14ac:dyDescent="0.2">
      <c r="A174" s="80"/>
      <c r="B174" s="80"/>
      <c r="C174" s="80"/>
      <c r="D174" s="80"/>
      <c r="G174" s="235"/>
      <c r="H174" s="235"/>
      <c r="I174" s="235"/>
    </row>
    <row r="175" spans="1:9" s="3" customFormat="1" x14ac:dyDescent="0.2">
      <c r="A175" s="80"/>
      <c r="B175" s="80"/>
      <c r="C175" s="80"/>
      <c r="D175" s="80"/>
      <c r="G175" s="235"/>
      <c r="H175" s="235"/>
      <c r="I175" s="235"/>
    </row>
    <row r="176" spans="1:9" s="3" customFormat="1" x14ac:dyDescent="0.2">
      <c r="A176" s="80"/>
      <c r="B176" s="80"/>
      <c r="C176" s="80"/>
      <c r="D176" s="80"/>
      <c r="G176" s="235"/>
      <c r="H176" s="235"/>
      <c r="I176" s="235"/>
    </row>
    <row r="177" spans="1:9" s="3" customFormat="1" x14ac:dyDescent="0.2">
      <c r="A177" s="80"/>
      <c r="B177" s="80"/>
      <c r="C177" s="80"/>
      <c r="D177" s="80"/>
      <c r="G177" s="235"/>
      <c r="H177" s="235"/>
      <c r="I177" s="235"/>
    </row>
    <row r="178" spans="1:9" s="3" customFormat="1" x14ac:dyDescent="0.2">
      <c r="A178" s="80"/>
      <c r="B178" s="80"/>
      <c r="C178" s="80"/>
      <c r="D178" s="80"/>
      <c r="G178" s="235"/>
      <c r="H178" s="235"/>
      <c r="I178" s="235"/>
    </row>
    <row r="179" spans="1:9" s="3" customFormat="1" x14ac:dyDescent="0.2">
      <c r="A179" s="80"/>
      <c r="B179" s="80"/>
      <c r="C179" s="80"/>
      <c r="D179" s="80"/>
      <c r="G179" s="235"/>
      <c r="H179" s="235"/>
      <c r="I179" s="235"/>
    </row>
    <row r="180" spans="1:9" s="3" customFormat="1" x14ac:dyDescent="0.2">
      <c r="A180" s="80"/>
      <c r="B180" s="80"/>
      <c r="C180" s="80"/>
      <c r="D180" s="80"/>
      <c r="G180" s="235"/>
      <c r="H180" s="235"/>
      <c r="I180" s="235"/>
    </row>
    <row r="181" spans="1:9" s="3" customFormat="1" x14ac:dyDescent="0.2">
      <c r="A181" s="80"/>
      <c r="B181" s="80"/>
      <c r="C181" s="80"/>
      <c r="D181" s="80"/>
      <c r="G181" s="235"/>
      <c r="H181" s="235"/>
      <c r="I181" s="235"/>
    </row>
    <row r="182" spans="1:9" s="3" customFormat="1" x14ac:dyDescent="0.2">
      <c r="A182" s="80"/>
      <c r="B182" s="80"/>
      <c r="C182" s="80"/>
      <c r="D182" s="80"/>
      <c r="G182" s="235"/>
      <c r="H182" s="235"/>
      <c r="I182" s="235"/>
    </row>
    <row r="183" spans="1:9" s="3" customFormat="1" x14ac:dyDescent="0.2">
      <c r="A183" s="80"/>
      <c r="B183" s="80"/>
      <c r="C183" s="80"/>
      <c r="D183" s="80"/>
      <c r="G183" s="235"/>
      <c r="H183" s="235"/>
      <c r="I183" s="235"/>
    </row>
    <row r="184" spans="1:9" s="3" customFormat="1" x14ac:dyDescent="0.2">
      <c r="A184" s="80"/>
      <c r="B184" s="80"/>
      <c r="C184" s="80"/>
      <c r="D184" s="80"/>
      <c r="G184" s="235"/>
      <c r="H184" s="235"/>
      <c r="I184" s="235"/>
    </row>
    <row r="185" spans="1:9" s="3" customFormat="1" x14ac:dyDescent="0.2">
      <c r="A185" s="80"/>
      <c r="B185" s="80"/>
      <c r="C185" s="80"/>
      <c r="D185" s="80"/>
      <c r="G185" s="235"/>
      <c r="H185" s="235"/>
      <c r="I185" s="235"/>
    </row>
    <row r="186" spans="1:9" s="3" customFormat="1" x14ac:dyDescent="0.2">
      <c r="A186" s="80"/>
      <c r="B186" s="80"/>
      <c r="C186" s="80"/>
      <c r="D186" s="80"/>
      <c r="G186" s="235"/>
      <c r="H186" s="235"/>
      <c r="I186" s="235"/>
    </row>
    <row r="187" spans="1:9" s="3" customFormat="1" x14ac:dyDescent="0.2">
      <c r="A187" s="80"/>
      <c r="B187" s="80"/>
      <c r="C187" s="80"/>
      <c r="D187" s="80"/>
      <c r="G187" s="235"/>
      <c r="H187" s="235"/>
      <c r="I187" s="235"/>
    </row>
    <row r="188" spans="1:9" s="3" customFormat="1" x14ac:dyDescent="0.2">
      <c r="A188" s="80"/>
      <c r="B188" s="80"/>
      <c r="C188" s="80"/>
      <c r="D188" s="80"/>
      <c r="G188" s="235"/>
      <c r="H188" s="235"/>
      <c r="I188" s="235"/>
    </row>
    <row r="189" spans="1:9" s="3" customFormat="1" x14ac:dyDescent="0.2">
      <c r="A189" s="80"/>
      <c r="B189" s="80"/>
      <c r="C189" s="80"/>
      <c r="D189" s="80"/>
      <c r="G189" s="235"/>
      <c r="H189" s="235"/>
      <c r="I189" s="235"/>
    </row>
    <row r="190" spans="1:9" s="3" customFormat="1" x14ac:dyDescent="0.2">
      <c r="A190" s="80"/>
      <c r="B190" s="80"/>
      <c r="C190" s="80"/>
      <c r="D190" s="80"/>
      <c r="G190" s="235"/>
      <c r="H190" s="235"/>
      <c r="I190" s="235"/>
    </row>
    <row r="191" spans="1:9" s="3" customFormat="1" x14ac:dyDescent="0.2">
      <c r="A191" s="80"/>
      <c r="B191" s="80"/>
      <c r="C191" s="80"/>
      <c r="D191" s="80"/>
      <c r="G191" s="235"/>
      <c r="H191" s="235"/>
      <c r="I191" s="235"/>
    </row>
    <row r="192" spans="1:9" s="3" customFormat="1" x14ac:dyDescent="0.2">
      <c r="A192" s="80"/>
      <c r="B192" s="80"/>
      <c r="C192" s="80"/>
      <c r="D192" s="80"/>
      <c r="G192" s="235"/>
      <c r="H192" s="235"/>
      <c r="I192" s="235"/>
    </row>
    <row r="193" spans="1:9" s="3" customFormat="1" x14ac:dyDescent="0.2">
      <c r="A193" s="80"/>
      <c r="B193" s="80"/>
      <c r="C193" s="80"/>
      <c r="D193" s="80"/>
      <c r="G193" s="235"/>
      <c r="H193" s="235"/>
      <c r="I193" s="235"/>
    </row>
    <row r="194" spans="1:9" s="3" customFormat="1" x14ac:dyDescent="0.2">
      <c r="A194" s="80"/>
      <c r="B194" s="80"/>
      <c r="C194" s="80"/>
      <c r="D194" s="80"/>
      <c r="G194" s="235"/>
      <c r="H194" s="235"/>
      <c r="I194" s="235"/>
    </row>
    <row r="195" spans="1:9" s="3" customFormat="1" x14ac:dyDescent="0.2">
      <c r="A195" s="80"/>
      <c r="B195" s="80"/>
      <c r="C195" s="80"/>
      <c r="D195" s="80"/>
      <c r="G195" s="235"/>
      <c r="H195" s="235"/>
      <c r="I195" s="235"/>
    </row>
    <row r="196" spans="1:9" s="3" customFormat="1" x14ac:dyDescent="0.2">
      <c r="A196" s="80"/>
      <c r="B196" s="80"/>
      <c r="C196" s="80"/>
      <c r="D196" s="80"/>
      <c r="G196" s="235"/>
      <c r="H196" s="235"/>
      <c r="I196" s="235"/>
    </row>
    <row r="197" spans="1:9" s="3" customFormat="1" x14ac:dyDescent="0.2">
      <c r="A197" s="80"/>
      <c r="B197" s="80"/>
      <c r="C197" s="80"/>
      <c r="D197" s="80"/>
      <c r="G197" s="235"/>
      <c r="H197" s="235"/>
      <c r="I197" s="235"/>
    </row>
    <row r="198" spans="1:9" s="3" customFormat="1" x14ac:dyDescent="0.2">
      <c r="A198" s="80"/>
      <c r="B198" s="80"/>
      <c r="C198" s="80"/>
      <c r="D198" s="80"/>
      <c r="G198" s="235"/>
      <c r="H198" s="235"/>
      <c r="I198" s="235"/>
    </row>
    <row r="199" spans="1:9" s="3" customFormat="1" x14ac:dyDescent="0.2">
      <c r="A199" s="80"/>
      <c r="B199" s="80"/>
      <c r="C199" s="80"/>
      <c r="D199" s="80"/>
      <c r="G199" s="235"/>
      <c r="H199" s="235"/>
      <c r="I199" s="235"/>
    </row>
    <row r="200" spans="1:9" s="3" customFormat="1" x14ac:dyDescent="0.2">
      <c r="A200" s="80"/>
      <c r="B200" s="80"/>
      <c r="C200" s="80"/>
      <c r="D200" s="80"/>
      <c r="G200" s="235"/>
      <c r="H200" s="235"/>
      <c r="I200" s="235"/>
    </row>
  </sheetData>
  <mergeCells count="2">
    <mergeCell ref="A1:G1"/>
    <mergeCell ref="A3:E3"/>
  </mergeCells>
  <printOptions horizontalCentered="1"/>
  <pageMargins left="0.19685039370078741" right="0.19685039370078741" top="0.39370078740157483" bottom="0.43307086614173229" header="0.31496062992125984" footer="0.19685039370078741"/>
  <pageSetup paperSize="9" scale="75" firstPageNumber="4" orientation="portrait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6"/>
  <sheetViews>
    <sheetView tabSelected="1" topLeftCell="A363" zoomScaleNormal="100" workbookViewId="0">
      <selection activeCell="H175" sqref="H175"/>
    </sheetView>
  </sheetViews>
  <sheetFormatPr defaultColWidth="11.42578125" defaultRowHeight="12.75" x14ac:dyDescent="0.2"/>
  <cols>
    <col min="1" max="1" width="8.28515625" style="174" customWidth="1"/>
    <col min="2" max="2" width="72.42578125" style="162" customWidth="1"/>
    <col min="3" max="4" width="14.85546875" style="237" customWidth="1"/>
    <col min="5" max="5" width="9.42578125" style="149" customWidth="1"/>
    <col min="6" max="8" width="14.85546875" style="149" bestFit="1" customWidth="1"/>
    <col min="9" max="9" width="12.28515625" style="149" bestFit="1" customWidth="1"/>
    <col min="10" max="10" width="14.28515625" style="149" customWidth="1"/>
    <col min="11" max="16384" width="11.42578125" style="149"/>
  </cols>
  <sheetData>
    <row r="1" spans="1:15" ht="26.25" customHeight="1" x14ac:dyDescent="0.2">
      <c r="A1" s="296" t="s">
        <v>67</v>
      </c>
      <c r="B1" s="296"/>
      <c r="C1" s="296"/>
      <c r="D1" s="296"/>
      <c r="E1" s="296"/>
    </row>
    <row r="2" spans="1:15" ht="25.5" x14ac:dyDescent="0.2">
      <c r="A2" s="157" t="s">
        <v>151</v>
      </c>
      <c r="B2" s="157" t="s">
        <v>152</v>
      </c>
      <c r="C2" s="241" t="s">
        <v>233</v>
      </c>
      <c r="D2" s="241" t="s">
        <v>237</v>
      </c>
      <c r="E2" s="242" t="s">
        <v>223</v>
      </c>
      <c r="F2" s="237"/>
      <c r="G2" s="237"/>
      <c r="H2" s="237"/>
      <c r="I2" s="237"/>
      <c r="J2" s="237"/>
      <c r="K2" s="239"/>
      <c r="L2" s="239"/>
      <c r="M2" s="239"/>
      <c r="N2" s="239"/>
      <c r="O2" s="239"/>
    </row>
    <row r="3" spans="1:15" ht="13.5" customHeight="1" x14ac:dyDescent="0.2">
      <c r="A3" s="279">
        <v>1</v>
      </c>
      <c r="B3" s="280"/>
      <c r="C3" s="241">
        <v>2</v>
      </c>
      <c r="D3" s="241">
        <v>3</v>
      </c>
      <c r="E3" s="242" t="s">
        <v>225</v>
      </c>
      <c r="F3" s="237"/>
      <c r="G3" s="237"/>
      <c r="H3" s="237"/>
      <c r="I3" s="237"/>
      <c r="J3" s="237"/>
      <c r="K3" s="239"/>
      <c r="L3" s="239"/>
      <c r="M3" s="239"/>
      <c r="N3" s="239"/>
      <c r="O3" s="239"/>
    </row>
    <row r="4" spans="1:15" ht="16.5" customHeight="1" x14ac:dyDescent="0.2">
      <c r="A4" s="158"/>
      <c r="B4" s="187" t="s">
        <v>120</v>
      </c>
      <c r="C4" s="188">
        <f>'rashodi-opći dio'!G4+'rashodi-opći dio'!G75+'račun financiranja'!G11</f>
        <v>2443097600</v>
      </c>
      <c r="D4" s="189">
        <f>'rashodi-opći dio'!H4+'rashodi-opći dio'!H75+'račun financiranja'!H11</f>
        <v>2229284359.2399998</v>
      </c>
      <c r="E4" s="189">
        <f>D4/C4*100</f>
        <v>91.248272653536219</v>
      </c>
      <c r="F4" s="239"/>
      <c r="G4" s="237"/>
      <c r="H4" s="237"/>
      <c r="I4" s="237"/>
      <c r="J4" s="237"/>
      <c r="K4" s="237"/>
      <c r="L4" s="237"/>
    </row>
    <row r="5" spans="1:15" ht="18.75" customHeight="1" x14ac:dyDescent="0.2">
      <c r="A5" s="190" t="s">
        <v>182</v>
      </c>
      <c r="B5" s="159" t="s">
        <v>71</v>
      </c>
      <c r="C5" s="236">
        <f>C6+C123+C310+C396</f>
        <v>2443097600</v>
      </c>
      <c r="D5" s="246">
        <f>D6+D123+D310+D396</f>
        <v>2229284359.2399998</v>
      </c>
      <c r="E5" s="224">
        <f>D5/C5*100</f>
        <v>91.248272653536219</v>
      </c>
      <c r="F5" s="237"/>
      <c r="G5" s="237"/>
      <c r="H5" s="237"/>
    </row>
    <row r="6" spans="1:15" ht="18.75" customHeight="1" x14ac:dyDescent="0.2">
      <c r="A6" s="160">
        <v>2000</v>
      </c>
      <c r="B6" s="161" t="s">
        <v>72</v>
      </c>
      <c r="C6" s="236">
        <f>C8+C94+C105+C114+C59</f>
        <v>117129350</v>
      </c>
      <c r="D6" s="246">
        <f>D8+D94+D105+D114+D59</f>
        <v>92647641.319999993</v>
      </c>
      <c r="E6" s="224">
        <f>D6/C6*100</f>
        <v>79.098570358326072</v>
      </c>
      <c r="F6" s="237"/>
      <c r="G6" s="237"/>
      <c r="H6" s="237"/>
    </row>
    <row r="7" spans="1:15" ht="9" customHeight="1" x14ac:dyDescent="0.2">
      <c r="A7" s="139"/>
      <c r="C7" s="236"/>
      <c r="D7" s="246"/>
      <c r="E7" s="224"/>
    </row>
    <row r="8" spans="1:15" ht="12.75" customHeight="1" x14ac:dyDescent="0.2">
      <c r="A8" s="140" t="s">
        <v>183</v>
      </c>
      <c r="B8" s="161" t="s">
        <v>63</v>
      </c>
      <c r="C8" s="236">
        <f>C9</f>
        <v>80630550</v>
      </c>
      <c r="D8" s="246">
        <f>D9</f>
        <v>68522276.669999987</v>
      </c>
      <c r="E8" s="224">
        <f t="shared" ref="E8:E40" si="0">D8/C8*100</f>
        <v>84.983020294416917</v>
      </c>
      <c r="G8" s="237"/>
    </row>
    <row r="9" spans="1:15" ht="12.75" customHeight="1" x14ac:dyDescent="0.2">
      <c r="A9" s="140">
        <v>3</v>
      </c>
      <c r="B9" s="132" t="s">
        <v>38</v>
      </c>
      <c r="C9" s="236">
        <f>C10+C20+C50+C55</f>
        <v>80630550</v>
      </c>
      <c r="D9" s="246">
        <f>D10+D20+D50+D55</f>
        <v>68522276.669999987</v>
      </c>
      <c r="E9" s="224">
        <f t="shared" si="0"/>
        <v>84.983020294416917</v>
      </c>
      <c r="G9" s="237"/>
    </row>
    <row r="10" spans="1:15" ht="12.75" customHeight="1" x14ac:dyDescent="0.2">
      <c r="A10" s="140">
        <v>31</v>
      </c>
      <c r="B10" s="138" t="s">
        <v>39</v>
      </c>
      <c r="C10" s="236">
        <f t="shared" ref="C10" si="1">C11+C15+C17</f>
        <v>41315000</v>
      </c>
      <c r="D10" s="246">
        <f t="shared" ref="D10" si="2">D11+D15+D17</f>
        <v>38215114.060000002</v>
      </c>
      <c r="E10" s="224">
        <f t="shared" si="0"/>
        <v>92.496947984993355</v>
      </c>
      <c r="F10" s="237"/>
      <c r="G10" s="237"/>
      <c r="H10" s="237"/>
      <c r="I10" s="239"/>
    </row>
    <row r="11" spans="1:15" ht="12.75" customHeight="1" x14ac:dyDescent="0.2">
      <c r="A11" s="140">
        <v>311</v>
      </c>
      <c r="B11" s="138" t="s">
        <v>83</v>
      </c>
      <c r="C11" s="236">
        <f t="shared" ref="C11" si="3">C12+C13+C14</f>
        <v>33215000</v>
      </c>
      <c r="D11" s="246">
        <f t="shared" ref="D11" si="4">D12+D13+D14</f>
        <v>30419340.73</v>
      </c>
      <c r="E11" s="224">
        <f t="shared" si="0"/>
        <v>91.583142345325911</v>
      </c>
    </row>
    <row r="12" spans="1:15" ht="12.75" customHeight="1" x14ac:dyDescent="0.2">
      <c r="A12" s="134">
        <v>3111</v>
      </c>
      <c r="B12" s="148" t="s">
        <v>40</v>
      </c>
      <c r="C12" s="225">
        <v>32500000</v>
      </c>
      <c r="D12" s="247">
        <v>29893196.210000001</v>
      </c>
      <c r="E12" s="226">
        <f t="shared" si="0"/>
        <v>91.979065261538466</v>
      </c>
    </row>
    <row r="13" spans="1:15" ht="12.75" customHeight="1" x14ac:dyDescent="0.2">
      <c r="A13" s="134">
        <v>3112</v>
      </c>
      <c r="B13" s="148" t="s">
        <v>126</v>
      </c>
      <c r="C13" s="225">
        <v>215000</v>
      </c>
      <c r="D13" s="247">
        <v>75779.09</v>
      </c>
      <c r="E13" s="226">
        <f t="shared" si="0"/>
        <v>35.24608837209302</v>
      </c>
    </row>
    <row r="14" spans="1:15" ht="12.75" customHeight="1" x14ac:dyDescent="0.2">
      <c r="A14" s="134">
        <v>3113</v>
      </c>
      <c r="B14" s="148" t="s">
        <v>41</v>
      </c>
      <c r="C14" s="225">
        <v>500000</v>
      </c>
      <c r="D14" s="247">
        <v>450365.43</v>
      </c>
      <c r="E14" s="226">
        <f t="shared" si="0"/>
        <v>90.073086000000004</v>
      </c>
    </row>
    <row r="15" spans="1:15" s="163" customFormat="1" ht="12.75" customHeight="1" x14ac:dyDescent="0.2">
      <c r="A15" s="140">
        <v>312</v>
      </c>
      <c r="B15" s="138" t="s">
        <v>42</v>
      </c>
      <c r="C15" s="236">
        <f t="shared" ref="C15:D15" si="5">C16</f>
        <v>2600000</v>
      </c>
      <c r="D15" s="246">
        <f t="shared" si="5"/>
        <v>2803348.91</v>
      </c>
      <c r="E15" s="224">
        <f t="shared" si="0"/>
        <v>107.82111192307693</v>
      </c>
    </row>
    <row r="16" spans="1:15" ht="12.75" customHeight="1" x14ac:dyDescent="0.2">
      <c r="A16" s="134">
        <v>3121</v>
      </c>
      <c r="B16" s="148" t="s">
        <v>42</v>
      </c>
      <c r="C16" s="225">
        <v>2600000</v>
      </c>
      <c r="D16" s="247">
        <v>2803348.91</v>
      </c>
      <c r="E16" s="226">
        <f t="shared" si="0"/>
        <v>107.82111192307693</v>
      </c>
    </row>
    <row r="17" spans="1:5" s="163" customFormat="1" ht="12.75" customHeight="1" x14ac:dyDescent="0.2">
      <c r="A17" s="140">
        <v>313</v>
      </c>
      <c r="B17" s="138" t="s">
        <v>43</v>
      </c>
      <c r="C17" s="236">
        <f>C18+C19</f>
        <v>5500000</v>
      </c>
      <c r="D17" s="246">
        <f>D18+D19</f>
        <v>4992424.42</v>
      </c>
      <c r="E17" s="224">
        <f t="shared" si="0"/>
        <v>90.771353090909088</v>
      </c>
    </row>
    <row r="18" spans="1:5" ht="12.75" customHeight="1" x14ac:dyDescent="0.2">
      <c r="A18" s="134">
        <v>3132</v>
      </c>
      <c r="B18" s="148" t="s">
        <v>135</v>
      </c>
      <c r="C18" s="225">
        <v>5500000</v>
      </c>
      <c r="D18" s="247">
        <v>4992366.91</v>
      </c>
      <c r="E18" s="226">
        <f t="shared" si="0"/>
        <v>90.77030745454546</v>
      </c>
    </row>
    <row r="19" spans="1:5" ht="12.75" customHeight="1" x14ac:dyDescent="0.2">
      <c r="A19" s="79">
        <v>3133</v>
      </c>
      <c r="B19" s="79" t="s">
        <v>234</v>
      </c>
      <c r="C19" s="4">
        <v>0</v>
      </c>
      <c r="D19" s="235">
        <v>57.51</v>
      </c>
      <c r="E19" s="232" t="s">
        <v>116</v>
      </c>
    </row>
    <row r="20" spans="1:5" ht="12.75" customHeight="1" x14ac:dyDescent="0.2">
      <c r="A20" s="140">
        <v>32</v>
      </c>
      <c r="B20" s="133" t="s">
        <v>3</v>
      </c>
      <c r="C20" s="236">
        <f>C21+C26+C32+C42</f>
        <v>38663550</v>
      </c>
      <c r="D20" s="246">
        <f>D21+D26+D32+D42</f>
        <v>30054220.009999998</v>
      </c>
      <c r="E20" s="224">
        <f t="shared" si="0"/>
        <v>77.732696583733258</v>
      </c>
    </row>
    <row r="21" spans="1:5" ht="12.75" customHeight="1" x14ac:dyDescent="0.2">
      <c r="A21" s="140">
        <v>321</v>
      </c>
      <c r="B21" s="133" t="s">
        <v>7</v>
      </c>
      <c r="C21" s="236">
        <f t="shared" ref="C21" si="6">C22+C23+C24+C25</f>
        <v>2230000</v>
      </c>
      <c r="D21" s="246">
        <f t="shared" ref="D21" si="7">D22+D23+D24+D25</f>
        <v>2094946.6199999999</v>
      </c>
      <c r="E21" s="224">
        <f t="shared" si="0"/>
        <v>93.943794618834076</v>
      </c>
    </row>
    <row r="22" spans="1:5" ht="12.75" customHeight="1" x14ac:dyDescent="0.2">
      <c r="A22" s="134">
        <v>3211</v>
      </c>
      <c r="B22" s="136" t="s">
        <v>44</v>
      </c>
      <c r="C22" s="225">
        <v>800000</v>
      </c>
      <c r="D22" s="247">
        <v>730190.14</v>
      </c>
      <c r="E22" s="226">
        <f t="shared" si="0"/>
        <v>91.273767500000005</v>
      </c>
    </row>
    <row r="23" spans="1:5" ht="12.75" customHeight="1" x14ac:dyDescent="0.2">
      <c r="A23" s="134">
        <v>3212</v>
      </c>
      <c r="B23" s="136" t="s">
        <v>45</v>
      </c>
      <c r="C23" s="225">
        <v>1000000</v>
      </c>
      <c r="D23" s="247">
        <v>1004702.24</v>
      </c>
      <c r="E23" s="226">
        <f t="shared" si="0"/>
        <v>100.470224</v>
      </c>
    </row>
    <row r="24" spans="1:5" ht="12.75" customHeight="1" x14ac:dyDescent="0.2">
      <c r="A24" s="164" t="s">
        <v>5</v>
      </c>
      <c r="B24" s="136" t="s">
        <v>6</v>
      </c>
      <c r="C24" s="225">
        <v>400000</v>
      </c>
      <c r="D24" s="247">
        <v>356870.24</v>
      </c>
      <c r="E24" s="226">
        <f t="shared" si="0"/>
        <v>89.217559999999992</v>
      </c>
    </row>
    <row r="25" spans="1:5" ht="12.75" customHeight="1" x14ac:dyDescent="0.2">
      <c r="A25" s="164">
        <v>3214</v>
      </c>
      <c r="B25" s="136" t="s">
        <v>84</v>
      </c>
      <c r="C25" s="225">
        <v>30000</v>
      </c>
      <c r="D25" s="247">
        <v>3184</v>
      </c>
      <c r="E25" s="226">
        <f t="shared" si="0"/>
        <v>10.613333333333333</v>
      </c>
    </row>
    <row r="26" spans="1:5" ht="12.75" customHeight="1" x14ac:dyDescent="0.2">
      <c r="A26" s="165">
        <v>322</v>
      </c>
      <c r="B26" s="132" t="s">
        <v>46</v>
      </c>
      <c r="C26" s="236">
        <f t="shared" ref="C26" si="8">C27+C28+C29+C30+C31</f>
        <v>1779000</v>
      </c>
      <c r="D26" s="246">
        <f t="shared" ref="D26" si="9">D27+D28+D29+D30+D31</f>
        <v>1284373.01</v>
      </c>
      <c r="E26" s="224">
        <f t="shared" si="0"/>
        <v>72.196346824058452</v>
      </c>
    </row>
    <row r="27" spans="1:5" ht="12.75" customHeight="1" x14ac:dyDescent="0.2">
      <c r="A27" s="164">
        <v>3221</v>
      </c>
      <c r="B27" s="148" t="s">
        <v>47</v>
      </c>
      <c r="C27" s="225">
        <v>910000</v>
      </c>
      <c r="D27" s="247">
        <v>858207.63</v>
      </c>
      <c r="E27" s="226">
        <f t="shared" si="0"/>
        <v>94.308530769230771</v>
      </c>
    </row>
    <row r="28" spans="1:5" ht="12.75" customHeight="1" x14ac:dyDescent="0.2">
      <c r="A28" s="164">
        <v>3223</v>
      </c>
      <c r="B28" s="148" t="s">
        <v>48</v>
      </c>
      <c r="C28" s="225">
        <v>400000</v>
      </c>
      <c r="D28" s="247">
        <v>283025.84000000003</v>
      </c>
      <c r="E28" s="226">
        <f t="shared" si="0"/>
        <v>70.756460000000004</v>
      </c>
    </row>
    <row r="29" spans="1:5" ht="12.75" customHeight="1" x14ac:dyDescent="0.2">
      <c r="A29" s="164">
        <v>3224</v>
      </c>
      <c r="B29" s="147" t="s">
        <v>8</v>
      </c>
      <c r="C29" s="225">
        <v>19000</v>
      </c>
      <c r="D29" s="247">
        <v>11287.5</v>
      </c>
      <c r="E29" s="226">
        <f t="shared" si="0"/>
        <v>59.407894736842103</v>
      </c>
    </row>
    <row r="30" spans="1:5" ht="12.75" customHeight="1" x14ac:dyDescent="0.2">
      <c r="A30" s="164">
        <v>3225</v>
      </c>
      <c r="B30" s="147" t="s">
        <v>10</v>
      </c>
      <c r="C30" s="225">
        <v>375000</v>
      </c>
      <c r="D30" s="247">
        <v>57002.04</v>
      </c>
      <c r="E30" s="226">
        <f t="shared" si="0"/>
        <v>15.200543999999999</v>
      </c>
    </row>
    <row r="31" spans="1:5" ht="12.75" customHeight="1" x14ac:dyDescent="0.2">
      <c r="A31" s="164">
        <v>3227</v>
      </c>
      <c r="B31" s="148" t="s">
        <v>85</v>
      </c>
      <c r="C31" s="225">
        <v>75000</v>
      </c>
      <c r="D31" s="247">
        <v>74850</v>
      </c>
      <c r="E31" s="226">
        <f t="shared" si="0"/>
        <v>99.8</v>
      </c>
    </row>
    <row r="32" spans="1:5" ht="12.75" customHeight="1" x14ac:dyDescent="0.2">
      <c r="A32" s="165">
        <v>323</v>
      </c>
      <c r="B32" s="132" t="s">
        <v>11</v>
      </c>
      <c r="C32" s="236">
        <f t="shared" ref="C32" si="10">SUM(C33:C41)</f>
        <v>33192050</v>
      </c>
      <c r="D32" s="246">
        <f t="shared" ref="D32" si="11">SUM(D33:D41)</f>
        <v>25882690.219999999</v>
      </c>
      <c r="E32" s="224">
        <f t="shared" si="0"/>
        <v>77.978582883551923</v>
      </c>
    </row>
    <row r="33" spans="1:9" ht="12.75" customHeight="1" x14ac:dyDescent="0.2">
      <c r="A33" s="134">
        <v>3231</v>
      </c>
      <c r="B33" s="148" t="s">
        <v>49</v>
      </c>
      <c r="C33" s="225">
        <v>2772750</v>
      </c>
      <c r="D33" s="247">
        <v>2324671.63</v>
      </c>
      <c r="E33" s="226">
        <f t="shared" si="0"/>
        <v>83.83992895140203</v>
      </c>
    </row>
    <row r="34" spans="1:9" ht="12.75" customHeight="1" x14ac:dyDescent="0.2">
      <c r="A34" s="134">
        <v>3232</v>
      </c>
      <c r="B34" s="147" t="s">
        <v>12</v>
      </c>
      <c r="C34" s="225">
        <v>3144000</v>
      </c>
      <c r="D34" s="247">
        <v>2782908.54</v>
      </c>
      <c r="E34" s="226">
        <f t="shared" si="0"/>
        <v>88.514902671755721</v>
      </c>
    </row>
    <row r="35" spans="1:9" ht="12.75" customHeight="1" x14ac:dyDescent="0.2">
      <c r="A35" s="134">
        <v>3233</v>
      </c>
      <c r="B35" s="136" t="s">
        <v>50</v>
      </c>
      <c r="C35" s="225">
        <v>4000000</v>
      </c>
      <c r="D35" s="247">
        <v>3302060.03</v>
      </c>
      <c r="E35" s="226">
        <f t="shared" si="0"/>
        <v>82.551500750000002</v>
      </c>
    </row>
    <row r="36" spans="1:9" ht="12.75" customHeight="1" x14ac:dyDescent="0.2">
      <c r="A36" s="134">
        <v>3234</v>
      </c>
      <c r="B36" s="136" t="s">
        <v>51</v>
      </c>
      <c r="C36" s="225">
        <v>200000</v>
      </c>
      <c r="D36" s="247">
        <v>108501.43</v>
      </c>
      <c r="E36" s="226">
        <f t="shared" si="0"/>
        <v>54.250714999999992</v>
      </c>
    </row>
    <row r="37" spans="1:9" ht="12.75" customHeight="1" x14ac:dyDescent="0.2">
      <c r="A37" s="134">
        <v>3235</v>
      </c>
      <c r="B37" s="136" t="s">
        <v>52</v>
      </c>
      <c r="C37" s="225">
        <v>11800000</v>
      </c>
      <c r="D37" s="247">
        <v>9824315.3399999999</v>
      </c>
      <c r="E37" s="226">
        <f t="shared" si="0"/>
        <v>83.256909661016948</v>
      </c>
      <c r="F37" s="239"/>
      <c r="G37" s="239"/>
      <c r="H37" s="239"/>
    </row>
    <row r="38" spans="1:9" ht="12.75" customHeight="1" x14ac:dyDescent="0.2">
      <c r="A38" s="134">
        <v>3236</v>
      </c>
      <c r="B38" s="136" t="s">
        <v>53</v>
      </c>
      <c r="C38" s="225">
        <v>562500</v>
      </c>
      <c r="D38" s="247">
        <v>482105.7</v>
      </c>
      <c r="E38" s="226">
        <f t="shared" si="0"/>
        <v>85.707679999999996</v>
      </c>
    </row>
    <row r="39" spans="1:9" ht="12.75" customHeight="1" x14ac:dyDescent="0.2">
      <c r="A39" s="134">
        <v>3237</v>
      </c>
      <c r="B39" s="147" t="s">
        <v>13</v>
      </c>
      <c r="C39" s="225">
        <v>3500000</v>
      </c>
      <c r="D39" s="247">
        <v>2791281.07</v>
      </c>
      <c r="E39" s="226">
        <f t="shared" si="0"/>
        <v>79.75088771428571</v>
      </c>
      <c r="F39" s="239"/>
      <c r="G39" s="237"/>
      <c r="H39" s="237"/>
      <c r="I39" s="237"/>
    </row>
    <row r="40" spans="1:9" ht="12.75" customHeight="1" x14ac:dyDescent="0.2">
      <c r="A40" s="134">
        <v>3238</v>
      </c>
      <c r="B40" s="147" t="s">
        <v>14</v>
      </c>
      <c r="C40" s="225">
        <v>6500000</v>
      </c>
      <c r="D40" s="247">
        <v>3571409.29</v>
      </c>
      <c r="E40" s="226">
        <f t="shared" si="0"/>
        <v>54.944758307692311</v>
      </c>
    </row>
    <row r="41" spans="1:9" ht="12.75" customHeight="1" x14ac:dyDescent="0.2">
      <c r="A41" s="134">
        <v>3239</v>
      </c>
      <c r="B41" s="147" t="s">
        <v>54</v>
      </c>
      <c r="C41" s="225">
        <v>712800</v>
      </c>
      <c r="D41" s="247">
        <v>695437.19</v>
      </c>
      <c r="E41" s="226">
        <f t="shared" ref="E41:E57" si="12">D41/C41*100</f>
        <v>97.56414001122333</v>
      </c>
    </row>
    <row r="42" spans="1:9" ht="12.75" customHeight="1" x14ac:dyDescent="0.2">
      <c r="A42" s="131">
        <v>329</v>
      </c>
      <c r="B42" s="138" t="s">
        <v>55</v>
      </c>
      <c r="C42" s="236">
        <f t="shared" ref="C42:D42" si="13">SUM(C43:C49)</f>
        <v>1462500</v>
      </c>
      <c r="D42" s="246">
        <f t="shared" si="13"/>
        <v>792210.15999999992</v>
      </c>
      <c r="E42" s="224">
        <f t="shared" si="12"/>
        <v>54.168216068376061</v>
      </c>
    </row>
    <row r="43" spans="1:9" ht="12.75" customHeight="1" x14ac:dyDescent="0.2">
      <c r="A43" s="134">
        <v>3291</v>
      </c>
      <c r="B43" s="148" t="s">
        <v>77</v>
      </c>
      <c r="C43" s="225">
        <v>200000</v>
      </c>
      <c r="D43" s="247">
        <v>177782.1</v>
      </c>
      <c r="E43" s="226">
        <f t="shared" si="12"/>
        <v>88.891050000000007</v>
      </c>
    </row>
    <row r="44" spans="1:9" ht="12.75" customHeight="1" x14ac:dyDescent="0.2">
      <c r="A44" s="134">
        <v>3292</v>
      </c>
      <c r="B44" s="148" t="s">
        <v>156</v>
      </c>
      <c r="C44" s="225">
        <v>647500</v>
      </c>
      <c r="D44" s="247">
        <v>395119.53</v>
      </c>
      <c r="E44" s="226">
        <f t="shared" si="12"/>
        <v>61.02232123552124</v>
      </c>
    </row>
    <row r="45" spans="1:9" ht="12.75" customHeight="1" x14ac:dyDescent="0.2">
      <c r="A45" s="134">
        <v>3293</v>
      </c>
      <c r="B45" s="148" t="s">
        <v>56</v>
      </c>
      <c r="C45" s="225">
        <v>175000</v>
      </c>
      <c r="D45" s="247">
        <v>98219.81</v>
      </c>
      <c r="E45" s="226">
        <f t="shared" si="12"/>
        <v>56.125605714285712</v>
      </c>
    </row>
    <row r="46" spans="1:9" ht="12.75" customHeight="1" x14ac:dyDescent="0.2">
      <c r="A46" s="134">
        <v>3294</v>
      </c>
      <c r="B46" s="148" t="s">
        <v>122</v>
      </c>
      <c r="C46" s="225">
        <v>20000</v>
      </c>
      <c r="D46" s="247">
        <v>2711.72</v>
      </c>
      <c r="E46" s="226">
        <f t="shared" si="12"/>
        <v>13.558599999999998</v>
      </c>
    </row>
    <row r="47" spans="1:9" ht="12.75" customHeight="1" x14ac:dyDescent="0.2">
      <c r="A47" s="134">
        <v>3295</v>
      </c>
      <c r="B47" s="148" t="s">
        <v>86</v>
      </c>
      <c r="C47" s="225">
        <v>150000</v>
      </c>
      <c r="D47" s="247">
        <v>43355</v>
      </c>
      <c r="E47" s="226">
        <f t="shared" si="12"/>
        <v>28.903333333333332</v>
      </c>
    </row>
    <row r="48" spans="1:9" ht="12.75" customHeight="1" x14ac:dyDescent="0.2">
      <c r="A48" s="134">
        <v>3296</v>
      </c>
      <c r="B48" s="148" t="s">
        <v>127</v>
      </c>
      <c r="C48" s="225">
        <v>200000</v>
      </c>
      <c r="D48" s="247">
        <v>68984.58</v>
      </c>
      <c r="E48" s="226">
        <f t="shared" si="12"/>
        <v>34.492290000000004</v>
      </c>
    </row>
    <row r="49" spans="1:5" ht="12.75" customHeight="1" x14ac:dyDescent="0.2">
      <c r="A49" s="134">
        <v>3299</v>
      </c>
      <c r="B49" s="148" t="s">
        <v>55</v>
      </c>
      <c r="C49" s="225">
        <v>70000</v>
      </c>
      <c r="D49" s="247">
        <v>6037.42</v>
      </c>
      <c r="E49" s="226">
        <f t="shared" si="12"/>
        <v>8.624885714285714</v>
      </c>
    </row>
    <row r="50" spans="1:5" ht="12.75" customHeight="1" x14ac:dyDescent="0.2">
      <c r="A50" s="140">
        <v>34</v>
      </c>
      <c r="B50" s="133" t="s">
        <v>15</v>
      </c>
      <c r="C50" s="236">
        <f>C51</f>
        <v>402000</v>
      </c>
      <c r="D50" s="246">
        <f>D51</f>
        <v>214477.59999999998</v>
      </c>
      <c r="E50" s="224">
        <f t="shared" si="12"/>
        <v>53.352636815920398</v>
      </c>
    </row>
    <row r="51" spans="1:5" ht="12.75" customHeight="1" x14ac:dyDescent="0.2">
      <c r="A51" s="140">
        <v>343</v>
      </c>
      <c r="B51" s="138" t="s">
        <v>61</v>
      </c>
      <c r="C51" s="236">
        <f>SUM(C52:C54)</f>
        <v>402000</v>
      </c>
      <c r="D51" s="246">
        <f t="shared" ref="D51" si="14">SUM(D52:D54)</f>
        <v>214477.59999999998</v>
      </c>
      <c r="E51" s="224">
        <f t="shared" si="12"/>
        <v>53.352636815920398</v>
      </c>
    </row>
    <row r="52" spans="1:5" ht="12.75" customHeight="1" x14ac:dyDescent="0.2">
      <c r="A52" s="139">
        <v>3431</v>
      </c>
      <c r="B52" s="143" t="s">
        <v>62</v>
      </c>
      <c r="C52" s="225">
        <v>350000</v>
      </c>
      <c r="D52" s="247">
        <v>211425.99</v>
      </c>
      <c r="E52" s="226">
        <f t="shared" si="12"/>
        <v>60.407425714285715</v>
      </c>
    </row>
    <row r="53" spans="1:5" ht="12.75" customHeight="1" x14ac:dyDescent="0.2">
      <c r="A53" s="139">
        <v>3432</v>
      </c>
      <c r="B53" s="148" t="s">
        <v>96</v>
      </c>
      <c r="C53" s="225">
        <v>2000</v>
      </c>
      <c r="D53" s="247">
        <v>0</v>
      </c>
      <c r="E53" s="226">
        <f t="shared" si="12"/>
        <v>0</v>
      </c>
    </row>
    <row r="54" spans="1:5" ht="13.5" customHeight="1" x14ac:dyDescent="0.2">
      <c r="A54" s="139">
        <v>3433</v>
      </c>
      <c r="B54" s="143" t="s">
        <v>73</v>
      </c>
      <c r="C54" s="225">
        <v>50000</v>
      </c>
      <c r="D54" s="247">
        <v>3051.61</v>
      </c>
      <c r="E54" s="226">
        <f t="shared" si="12"/>
        <v>6.1032200000000003</v>
      </c>
    </row>
    <row r="55" spans="1:5" s="163" customFormat="1" ht="13.5" customHeight="1" x14ac:dyDescent="0.2">
      <c r="A55" s="135">
        <v>37</v>
      </c>
      <c r="B55" s="166" t="s">
        <v>102</v>
      </c>
      <c r="C55" s="152">
        <f>C56</f>
        <v>250000</v>
      </c>
      <c r="D55" s="248">
        <f>D56</f>
        <v>38465</v>
      </c>
      <c r="E55" s="153">
        <f t="shared" si="12"/>
        <v>15.385999999999999</v>
      </c>
    </row>
    <row r="56" spans="1:5" s="163" customFormat="1" ht="12.75" customHeight="1" x14ac:dyDescent="0.2">
      <c r="A56" s="131">
        <v>372</v>
      </c>
      <c r="B56" s="138" t="s">
        <v>103</v>
      </c>
      <c r="C56" s="236">
        <f t="shared" ref="C56:D56" si="15">C57</f>
        <v>250000</v>
      </c>
      <c r="D56" s="246">
        <f t="shared" si="15"/>
        <v>38465</v>
      </c>
      <c r="E56" s="224">
        <f t="shared" si="12"/>
        <v>15.385999999999999</v>
      </c>
    </row>
    <row r="57" spans="1:5" ht="12.75" customHeight="1" x14ac:dyDescent="0.2">
      <c r="A57" s="139">
        <v>3721</v>
      </c>
      <c r="B57" s="148" t="s">
        <v>104</v>
      </c>
      <c r="C57" s="225">
        <v>250000</v>
      </c>
      <c r="D57" s="247">
        <v>38465</v>
      </c>
      <c r="E57" s="226">
        <f t="shared" si="12"/>
        <v>15.385999999999999</v>
      </c>
    </row>
    <row r="58" spans="1:5" ht="12.75" customHeight="1" x14ac:dyDescent="0.2">
      <c r="A58" s="139"/>
      <c r="B58" s="167"/>
      <c r="C58" s="155"/>
      <c r="D58" s="249"/>
      <c r="E58" s="156"/>
    </row>
    <row r="59" spans="1:5" ht="25.5" x14ac:dyDescent="0.2">
      <c r="A59" s="129" t="s">
        <v>184</v>
      </c>
      <c r="B59" s="142" t="s">
        <v>136</v>
      </c>
      <c r="C59" s="236">
        <f>C60+C84</f>
        <v>27953800</v>
      </c>
      <c r="D59" s="246">
        <f>D60+D84</f>
        <v>20368716.189999998</v>
      </c>
      <c r="E59" s="224">
        <f t="shared" ref="E59:E92" si="16">D59/C59*100</f>
        <v>72.865643275690601</v>
      </c>
    </row>
    <row r="60" spans="1:5" x14ac:dyDescent="0.2">
      <c r="A60" s="140">
        <v>3</v>
      </c>
      <c r="B60" s="132" t="s">
        <v>38</v>
      </c>
      <c r="C60" s="236">
        <f>C61+C70</f>
        <v>26786000</v>
      </c>
      <c r="D60" s="246">
        <f>D61+D70</f>
        <v>20350916.189999998</v>
      </c>
      <c r="E60" s="224">
        <f t="shared" si="16"/>
        <v>75.975943365937425</v>
      </c>
    </row>
    <row r="61" spans="1:5" x14ac:dyDescent="0.2">
      <c r="A61" s="140">
        <v>31</v>
      </c>
      <c r="B61" s="138" t="s">
        <v>39</v>
      </c>
      <c r="C61" s="236">
        <f>C62+C66+C68</f>
        <v>19720000</v>
      </c>
      <c r="D61" s="246">
        <f>D62+D66+D68</f>
        <v>16622834.389999999</v>
      </c>
      <c r="E61" s="224">
        <f t="shared" si="16"/>
        <v>84.294292038539538</v>
      </c>
    </row>
    <row r="62" spans="1:5" x14ac:dyDescent="0.2">
      <c r="A62" s="140">
        <v>311</v>
      </c>
      <c r="B62" s="138" t="s">
        <v>83</v>
      </c>
      <c r="C62" s="236">
        <f>C63+C64+C65</f>
        <v>16160000</v>
      </c>
      <c r="D62" s="246">
        <f>D63+D64+D65</f>
        <v>13409925.289999999</v>
      </c>
      <c r="E62" s="224">
        <f t="shared" si="16"/>
        <v>82.982210952970291</v>
      </c>
    </row>
    <row r="63" spans="1:5" x14ac:dyDescent="0.2">
      <c r="A63" s="134">
        <v>3111</v>
      </c>
      <c r="B63" s="148" t="s">
        <v>40</v>
      </c>
      <c r="C63" s="225">
        <v>16000000</v>
      </c>
      <c r="D63" s="247">
        <v>13405207.34</v>
      </c>
      <c r="E63" s="226">
        <f t="shared" si="16"/>
        <v>83.782545874999997</v>
      </c>
    </row>
    <row r="64" spans="1:5" x14ac:dyDescent="0.2">
      <c r="A64" s="134">
        <v>3112</v>
      </c>
      <c r="B64" s="148" t="s">
        <v>126</v>
      </c>
      <c r="C64" s="225">
        <v>40000</v>
      </c>
      <c r="D64" s="247">
        <v>0</v>
      </c>
      <c r="E64" s="226">
        <f t="shared" si="16"/>
        <v>0</v>
      </c>
    </row>
    <row r="65" spans="1:5" x14ac:dyDescent="0.2">
      <c r="A65" s="134">
        <v>3113</v>
      </c>
      <c r="B65" s="148" t="s">
        <v>41</v>
      </c>
      <c r="C65" s="225">
        <v>120000</v>
      </c>
      <c r="D65" s="247">
        <v>4717.95</v>
      </c>
      <c r="E65" s="226">
        <f t="shared" si="16"/>
        <v>3.9316249999999995</v>
      </c>
    </row>
    <row r="66" spans="1:5" s="163" customFormat="1" x14ac:dyDescent="0.2">
      <c r="A66" s="140">
        <v>312</v>
      </c>
      <c r="B66" s="138" t="s">
        <v>42</v>
      </c>
      <c r="C66" s="236">
        <f>C67</f>
        <v>860000</v>
      </c>
      <c r="D66" s="246">
        <f>D67</f>
        <v>1099627.1000000001</v>
      </c>
      <c r="E66" s="224">
        <f t="shared" si="16"/>
        <v>127.86361627906977</v>
      </c>
    </row>
    <row r="67" spans="1:5" x14ac:dyDescent="0.2">
      <c r="A67" s="134">
        <v>3121</v>
      </c>
      <c r="B67" s="148" t="s">
        <v>42</v>
      </c>
      <c r="C67" s="225">
        <v>860000</v>
      </c>
      <c r="D67" s="247">
        <v>1099627.1000000001</v>
      </c>
      <c r="E67" s="226">
        <f t="shared" si="16"/>
        <v>127.86361627906977</v>
      </c>
    </row>
    <row r="68" spans="1:5" x14ac:dyDescent="0.2">
      <c r="A68" s="140">
        <v>313</v>
      </c>
      <c r="B68" s="138" t="s">
        <v>43</v>
      </c>
      <c r="C68" s="236">
        <f>C69</f>
        <v>2700000</v>
      </c>
      <c r="D68" s="246">
        <f>D69</f>
        <v>2113282</v>
      </c>
      <c r="E68" s="224">
        <f t="shared" si="16"/>
        <v>78.269703703703712</v>
      </c>
    </row>
    <row r="69" spans="1:5" x14ac:dyDescent="0.2">
      <c r="A69" s="134">
        <v>3132</v>
      </c>
      <c r="B69" s="148" t="s">
        <v>135</v>
      </c>
      <c r="C69" s="225">
        <v>2700000</v>
      </c>
      <c r="D69" s="247">
        <v>2113282</v>
      </c>
      <c r="E69" s="226">
        <f t="shared" si="16"/>
        <v>78.269703703703712</v>
      </c>
    </row>
    <row r="70" spans="1:5" x14ac:dyDescent="0.2">
      <c r="A70" s="140">
        <v>32</v>
      </c>
      <c r="B70" s="133" t="s">
        <v>3</v>
      </c>
      <c r="C70" s="236">
        <f>C71+C75+C78</f>
        <v>7066000</v>
      </c>
      <c r="D70" s="246">
        <f>D71+D75+D78</f>
        <v>3728081.8</v>
      </c>
      <c r="E70" s="224">
        <f t="shared" si="16"/>
        <v>52.760851967166708</v>
      </c>
    </row>
    <row r="71" spans="1:5" x14ac:dyDescent="0.2">
      <c r="A71" s="140">
        <v>321</v>
      </c>
      <c r="B71" s="133" t="s">
        <v>7</v>
      </c>
      <c r="C71" s="236">
        <f>C72+C73+C74</f>
        <v>1985000</v>
      </c>
      <c r="D71" s="246">
        <f>D72+D73+D74</f>
        <v>1186115</v>
      </c>
      <c r="E71" s="224">
        <f t="shared" si="16"/>
        <v>59.753904282115869</v>
      </c>
    </row>
    <row r="72" spans="1:5" x14ac:dyDescent="0.2">
      <c r="A72" s="134">
        <v>3211</v>
      </c>
      <c r="B72" s="136" t="s">
        <v>44</v>
      </c>
      <c r="C72" s="225">
        <v>685000</v>
      </c>
      <c r="D72" s="247">
        <v>301941.31</v>
      </c>
      <c r="E72" s="226">
        <f t="shared" si="16"/>
        <v>44.079023357664234</v>
      </c>
    </row>
    <row r="73" spans="1:5" x14ac:dyDescent="0.2">
      <c r="A73" s="134">
        <v>3212</v>
      </c>
      <c r="B73" s="136" t="s">
        <v>45</v>
      </c>
      <c r="C73" s="225">
        <v>600000</v>
      </c>
      <c r="D73" s="247">
        <v>540054.67000000004</v>
      </c>
      <c r="E73" s="226">
        <f t="shared" si="16"/>
        <v>90.009111666666669</v>
      </c>
    </row>
    <row r="74" spans="1:5" x14ac:dyDescent="0.2">
      <c r="A74" s="164">
        <v>3213</v>
      </c>
      <c r="B74" s="136" t="s">
        <v>6</v>
      </c>
      <c r="C74" s="225">
        <v>700000</v>
      </c>
      <c r="D74" s="247">
        <v>344119.02</v>
      </c>
      <c r="E74" s="226">
        <f t="shared" si="16"/>
        <v>49.159860000000002</v>
      </c>
    </row>
    <row r="75" spans="1:5" x14ac:dyDescent="0.2">
      <c r="A75" s="165">
        <v>322</v>
      </c>
      <c r="B75" s="132" t="s">
        <v>46</v>
      </c>
      <c r="C75" s="236">
        <f>C76+C77</f>
        <v>65000</v>
      </c>
      <c r="D75" s="246">
        <f>D76+D77</f>
        <v>48193.99</v>
      </c>
      <c r="E75" s="224">
        <f t="shared" si="16"/>
        <v>74.144599999999997</v>
      </c>
    </row>
    <row r="76" spans="1:5" x14ac:dyDescent="0.2">
      <c r="A76" s="164">
        <v>3221</v>
      </c>
      <c r="B76" s="147" t="s">
        <v>47</v>
      </c>
      <c r="C76" s="225">
        <v>10000</v>
      </c>
      <c r="D76" s="247">
        <v>7414.92</v>
      </c>
      <c r="E76" s="226">
        <f t="shared" si="16"/>
        <v>74.149200000000008</v>
      </c>
    </row>
    <row r="77" spans="1:5" x14ac:dyDescent="0.2">
      <c r="A77" s="164">
        <v>3223</v>
      </c>
      <c r="B77" s="147" t="s">
        <v>48</v>
      </c>
      <c r="C77" s="225">
        <v>55000</v>
      </c>
      <c r="D77" s="247">
        <v>40779.07</v>
      </c>
      <c r="E77" s="226">
        <f t="shared" si="16"/>
        <v>74.14376363636363</v>
      </c>
    </row>
    <row r="78" spans="1:5" x14ac:dyDescent="0.2">
      <c r="A78" s="140">
        <v>323</v>
      </c>
      <c r="B78" s="132" t="s">
        <v>11</v>
      </c>
      <c r="C78" s="236">
        <f>SUM(C79:C83)</f>
        <v>5016000</v>
      </c>
      <c r="D78" s="246">
        <f>SUM(D79:D83)</f>
        <v>2493772.81</v>
      </c>
      <c r="E78" s="224">
        <f t="shared" si="16"/>
        <v>49.71636383572568</v>
      </c>
    </row>
    <row r="79" spans="1:5" x14ac:dyDescent="0.2">
      <c r="A79" s="79">
        <v>3231</v>
      </c>
      <c r="B79" s="79" t="s">
        <v>49</v>
      </c>
      <c r="C79" s="225">
        <v>8000</v>
      </c>
      <c r="D79" s="247">
        <v>150</v>
      </c>
      <c r="E79" s="226">
        <f t="shared" si="16"/>
        <v>1.875</v>
      </c>
    </row>
    <row r="80" spans="1:5" x14ac:dyDescent="0.2">
      <c r="A80" s="134">
        <v>3233</v>
      </c>
      <c r="B80" s="136" t="s">
        <v>50</v>
      </c>
      <c r="C80" s="225">
        <v>500000</v>
      </c>
      <c r="D80" s="247">
        <v>129495</v>
      </c>
      <c r="E80" s="226">
        <f t="shared" si="16"/>
        <v>25.899000000000001</v>
      </c>
    </row>
    <row r="81" spans="1:5" x14ac:dyDescent="0.2">
      <c r="A81" s="134">
        <v>3235</v>
      </c>
      <c r="B81" s="136" t="s">
        <v>52</v>
      </c>
      <c r="C81" s="225">
        <v>2500000</v>
      </c>
      <c r="D81" s="247">
        <v>2355061.31</v>
      </c>
      <c r="E81" s="226">
        <f t="shared" si="16"/>
        <v>94.202452399999999</v>
      </c>
    </row>
    <row r="82" spans="1:5" x14ac:dyDescent="0.2">
      <c r="A82" s="134">
        <v>3237</v>
      </c>
      <c r="B82" s="137" t="s">
        <v>13</v>
      </c>
      <c r="C82" s="225">
        <v>2000000</v>
      </c>
      <c r="D82" s="247">
        <v>7812.5</v>
      </c>
      <c r="E82" s="226">
        <f t="shared" si="16"/>
        <v>0.390625</v>
      </c>
    </row>
    <row r="83" spans="1:5" x14ac:dyDescent="0.2">
      <c r="A83" s="134">
        <v>3239</v>
      </c>
      <c r="B83" s="137" t="s">
        <v>54</v>
      </c>
      <c r="C83" s="225">
        <v>8000</v>
      </c>
      <c r="D83" s="247">
        <v>1254</v>
      </c>
      <c r="E83" s="226">
        <f t="shared" si="16"/>
        <v>15.675000000000001</v>
      </c>
    </row>
    <row r="84" spans="1:5" ht="12.75" customHeight="1" x14ac:dyDescent="0.2">
      <c r="A84" s="140">
        <v>4</v>
      </c>
      <c r="B84" s="132" t="s">
        <v>58</v>
      </c>
      <c r="C84" s="236">
        <f t="shared" ref="C84:D84" si="17">C85</f>
        <v>1167800</v>
      </c>
      <c r="D84" s="246">
        <f t="shared" si="17"/>
        <v>17800</v>
      </c>
      <c r="E84" s="224">
        <f t="shared" si="16"/>
        <v>1.5242336016441171</v>
      </c>
    </row>
    <row r="85" spans="1:5" ht="12.75" customHeight="1" x14ac:dyDescent="0.2">
      <c r="A85" s="140">
        <v>42</v>
      </c>
      <c r="B85" s="132" t="s">
        <v>20</v>
      </c>
      <c r="C85" s="236">
        <f>C86+C89+C91</f>
        <v>1167800</v>
      </c>
      <c r="D85" s="246">
        <f>D86+D89+D91</f>
        <v>17800</v>
      </c>
      <c r="E85" s="224">
        <f t="shared" si="16"/>
        <v>1.5242336016441171</v>
      </c>
    </row>
    <row r="86" spans="1:5" ht="12.75" customHeight="1" x14ac:dyDescent="0.2">
      <c r="A86" s="140">
        <v>422</v>
      </c>
      <c r="B86" s="133" t="s">
        <v>25</v>
      </c>
      <c r="C86" s="236">
        <f>C87+C88</f>
        <v>617800</v>
      </c>
      <c r="D86" s="246">
        <f>D87+D88</f>
        <v>17800</v>
      </c>
      <c r="E86" s="224">
        <f t="shared" si="16"/>
        <v>2.8811913240530918</v>
      </c>
    </row>
    <row r="87" spans="1:5" ht="12.75" customHeight="1" x14ac:dyDescent="0.2">
      <c r="A87" s="168">
        <v>4221</v>
      </c>
      <c r="B87" s="197" t="s">
        <v>22</v>
      </c>
      <c r="C87" s="225">
        <v>600000</v>
      </c>
      <c r="D87" s="247">
        <v>0</v>
      </c>
      <c r="E87" s="226">
        <f t="shared" si="16"/>
        <v>0</v>
      </c>
    </row>
    <row r="88" spans="1:5" ht="12.75" customHeight="1" x14ac:dyDescent="0.2">
      <c r="A88" s="43">
        <v>4227</v>
      </c>
      <c r="B88" s="79" t="s">
        <v>100</v>
      </c>
      <c r="C88" s="225">
        <v>17800</v>
      </c>
      <c r="D88" s="247">
        <v>17800</v>
      </c>
      <c r="E88" s="226">
        <f t="shared" si="16"/>
        <v>100</v>
      </c>
    </row>
    <row r="89" spans="1:5" s="163" customFormat="1" ht="12.75" customHeight="1" x14ac:dyDescent="0.2">
      <c r="A89" s="198">
        <v>423</v>
      </c>
      <c r="B89" s="199" t="s">
        <v>137</v>
      </c>
      <c r="C89" s="236">
        <f t="shared" ref="C89:D89" si="18">C90</f>
        <v>350000</v>
      </c>
      <c r="D89" s="246">
        <f t="shared" si="18"/>
        <v>0</v>
      </c>
      <c r="E89" s="224">
        <f t="shared" si="16"/>
        <v>0</v>
      </c>
    </row>
    <row r="90" spans="1:5" ht="12.75" customHeight="1" x14ac:dyDescent="0.2">
      <c r="A90" s="168">
        <v>4231</v>
      </c>
      <c r="B90" s="200" t="s">
        <v>26</v>
      </c>
      <c r="C90" s="225">
        <v>350000</v>
      </c>
      <c r="D90" s="247">
        <v>0</v>
      </c>
      <c r="E90" s="226">
        <f t="shared" si="16"/>
        <v>0</v>
      </c>
    </row>
    <row r="91" spans="1:5" ht="12.75" customHeight="1" x14ac:dyDescent="0.2">
      <c r="A91" s="198">
        <v>426</v>
      </c>
      <c r="B91" s="199" t="s">
        <v>217</v>
      </c>
      <c r="C91" s="236">
        <f>C92</f>
        <v>200000</v>
      </c>
      <c r="D91" s="246">
        <f>D92</f>
        <v>0</v>
      </c>
      <c r="E91" s="224">
        <f t="shared" si="16"/>
        <v>0</v>
      </c>
    </row>
    <row r="92" spans="1:5" ht="12.75" customHeight="1" x14ac:dyDescent="0.2">
      <c r="A92" s="168">
        <v>4262</v>
      </c>
      <c r="B92" s="200" t="s">
        <v>1</v>
      </c>
      <c r="C92" s="225">
        <v>200000</v>
      </c>
      <c r="D92" s="247">
        <v>0</v>
      </c>
      <c r="E92" s="226">
        <f t="shared" si="16"/>
        <v>0</v>
      </c>
    </row>
    <row r="93" spans="1:5" ht="12.75" customHeight="1" x14ac:dyDescent="0.2">
      <c r="A93" s="168"/>
      <c r="B93" s="200"/>
      <c r="C93" s="225"/>
      <c r="D93" s="247"/>
      <c r="E93" s="226"/>
    </row>
    <row r="94" spans="1:5" ht="12.75" customHeight="1" x14ac:dyDescent="0.2">
      <c r="A94" s="129" t="s">
        <v>185</v>
      </c>
      <c r="B94" s="142" t="s">
        <v>180</v>
      </c>
      <c r="C94" s="236">
        <f>C95</f>
        <v>212500</v>
      </c>
      <c r="D94" s="246">
        <f>D95</f>
        <v>212082.2</v>
      </c>
      <c r="E94" s="224">
        <f t="shared" ref="E94:E103" si="19">D94/C94*100</f>
        <v>99.803388235294122</v>
      </c>
    </row>
    <row r="95" spans="1:5" ht="12.75" customHeight="1" x14ac:dyDescent="0.2">
      <c r="A95" s="140">
        <v>3</v>
      </c>
      <c r="B95" s="132" t="s">
        <v>38</v>
      </c>
      <c r="C95" s="236">
        <f>C96+C101</f>
        <v>212500</v>
      </c>
      <c r="D95" s="246">
        <f>D96+D101</f>
        <v>212082.2</v>
      </c>
      <c r="E95" s="224">
        <f t="shared" si="19"/>
        <v>99.803388235294122</v>
      </c>
    </row>
    <row r="96" spans="1:5" ht="12.75" customHeight="1" x14ac:dyDescent="0.2">
      <c r="A96" s="140">
        <v>31</v>
      </c>
      <c r="B96" s="138" t="s">
        <v>39</v>
      </c>
      <c r="C96" s="236">
        <f>C97+C99</f>
        <v>205400</v>
      </c>
      <c r="D96" s="246">
        <f>D97+D99</f>
        <v>205068.2</v>
      </c>
      <c r="E96" s="224">
        <f t="shared" si="19"/>
        <v>99.838461538461544</v>
      </c>
    </row>
    <row r="97" spans="1:5" ht="12.75" customHeight="1" x14ac:dyDescent="0.2">
      <c r="A97" s="140">
        <v>311</v>
      </c>
      <c r="B97" s="138" t="s">
        <v>83</v>
      </c>
      <c r="C97" s="236">
        <f>C98</f>
        <v>175600</v>
      </c>
      <c r="D97" s="246">
        <f>D98</f>
        <v>175412.07</v>
      </c>
      <c r="E97" s="224">
        <f t="shared" si="19"/>
        <v>99.892978359908895</v>
      </c>
    </row>
    <row r="98" spans="1:5" ht="12.75" customHeight="1" x14ac:dyDescent="0.2">
      <c r="A98" s="134">
        <v>3111</v>
      </c>
      <c r="B98" s="148" t="s">
        <v>40</v>
      </c>
      <c r="C98" s="225">
        <v>175600</v>
      </c>
      <c r="D98" s="247">
        <v>175412.07</v>
      </c>
      <c r="E98" s="226">
        <f t="shared" si="19"/>
        <v>99.892978359908895</v>
      </c>
    </row>
    <row r="99" spans="1:5" ht="12.75" customHeight="1" x14ac:dyDescent="0.2">
      <c r="A99" s="140">
        <v>313</v>
      </c>
      <c r="B99" s="138" t="s">
        <v>43</v>
      </c>
      <c r="C99" s="236">
        <f>C100</f>
        <v>29800</v>
      </c>
      <c r="D99" s="246">
        <f>D100</f>
        <v>29656.13</v>
      </c>
      <c r="E99" s="224">
        <f t="shared" si="19"/>
        <v>99.517214765100675</v>
      </c>
    </row>
    <row r="100" spans="1:5" ht="12.75" customHeight="1" x14ac:dyDescent="0.2">
      <c r="A100" s="134">
        <v>3132</v>
      </c>
      <c r="B100" s="148" t="s">
        <v>135</v>
      </c>
      <c r="C100" s="225">
        <v>29800</v>
      </c>
      <c r="D100" s="247">
        <v>29656.13</v>
      </c>
      <c r="E100" s="226">
        <f t="shared" si="19"/>
        <v>99.517214765100675</v>
      </c>
    </row>
    <row r="101" spans="1:5" ht="12.75" customHeight="1" x14ac:dyDescent="0.2">
      <c r="A101" s="140">
        <v>32</v>
      </c>
      <c r="B101" s="133" t="s">
        <v>3</v>
      </c>
      <c r="C101" s="236">
        <f>C102</f>
        <v>7100</v>
      </c>
      <c r="D101" s="246">
        <f>D102</f>
        <v>7014</v>
      </c>
      <c r="E101" s="224">
        <f t="shared" si="19"/>
        <v>98.788732394366193</v>
      </c>
    </row>
    <row r="102" spans="1:5" ht="12.75" customHeight="1" x14ac:dyDescent="0.2">
      <c r="A102" s="140">
        <v>321</v>
      </c>
      <c r="B102" s="133" t="s">
        <v>7</v>
      </c>
      <c r="C102" s="236">
        <f>C103</f>
        <v>7100</v>
      </c>
      <c r="D102" s="246">
        <f>D103</f>
        <v>7014</v>
      </c>
      <c r="E102" s="224">
        <f t="shared" si="19"/>
        <v>98.788732394366193</v>
      </c>
    </row>
    <row r="103" spans="1:5" ht="12.75" customHeight="1" x14ac:dyDescent="0.2">
      <c r="A103" s="79">
        <v>3212</v>
      </c>
      <c r="B103" s="104" t="s">
        <v>45</v>
      </c>
      <c r="C103" s="4">
        <v>7100</v>
      </c>
      <c r="D103" s="235">
        <v>7014</v>
      </c>
      <c r="E103" s="226">
        <f t="shared" si="19"/>
        <v>98.788732394366193</v>
      </c>
    </row>
    <row r="104" spans="1:5" ht="9.75" customHeight="1" x14ac:dyDescent="0.2">
      <c r="A104" s="168"/>
      <c r="B104" s="169"/>
      <c r="C104" s="155"/>
      <c r="D104" s="249"/>
      <c r="E104" s="156"/>
    </row>
    <row r="105" spans="1:5" ht="12.75" customHeight="1" x14ac:dyDescent="0.2">
      <c r="A105" s="140" t="s">
        <v>186</v>
      </c>
      <c r="B105" s="138" t="s">
        <v>64</v>
      </c>
      <c r="C105" s="236">
        <f>SUM(C109:C112)</f>
        <v>3382500</v>
      </c>
      <c r="D105" s="246">
        <f>SUM(D109:D112)</f>
        <v>626562.75999999989</v>
      </c>
      <c r="E105" s="224">
        <f t="shared" ref="E105:E112" si="20">D105/C105*100</f>
        <v>18.523658832224683</v>
      </c>
    </row>
    <row r="106" spans="1:5" ht="12.75" customHeight="1" x14ac:dyDescent="0.2">
      <c r="A106" s="140">
        <v>4</v>
      </c>
      <c r="B106" s="132" t="s">
        <v>58</v>
      </c>
      <c r="C106" s="236">
        <f t="shared" ref="C106:D106" si="21">C107</f>
        <v>3382500</v>
      </c>
      <c r="D106" s="246">
        <f t="shared" si="21"/>
        <v>626562.75999999989</v>
      </c>
      <c r="E106" s="224">
        <f t="shared" si="20"/>
        <v>18.523658832224683</v>
      </c>
    </row>
    <row r="107" spans="1:5" ht="12.75" customHeight="1" x14ac:dyDescent="0.2">
      <c r="A107" s="140">
        <v>42</v>
      </c>
      <c r="B107" s="132" t="s">
        <v>20</v>
      </c>
      <c r="C107" s="236">
        <f>C108</f>
        <v>3382500</v>
      </c>
      <c r="D107" s="246">
        <f>D108</f>
        <v>626562.75999999989</v>
      </c>
      <c r="E107" s="224">
        <f t="shared" si="20"/>
        <v>18.523658832224683</v>
      </c>
    </row>
    <row r="108" spans="1:5" ht="12.75" customHeight="1" x14ac:dyDescent="0.2">
      <c r="A108" s="140">
        <v>422</v>
      </c>
      <c r="B108" s="133" t="s">
        <v>25</v>
      </c>
      <c r="C108" s="236">
        <f>C109+C110+C111+C112</f>
        <v>3382500</v>
      </c>
      <c r="D108" s="246">
        <f>D109+D110+D111+D112</f>
        <v>626562.75999999989</v>
      </c>
      <c r="E108" s="224">
        <f t="shared" si="20"/>
        <v>18.523658832224683</v>
      </c>
    </row>
    <row r="109" spans="1:5" ht="12.75" customHeight="1" x14ac:dyDescent="0.2">
      <c r="A109" s="168">
        <v>4221</v>
      </c>
      <c r="B109" s="197" t="s">
        <v>22</v>
      </c>
      <c r="C109" s="225">
        <v>3162500</v>
      </c>
      <c r="D109" s="247">
        <v>437125.86</v>
      </c>
      <c r="E109" s="226">
        <f t="shared" si="20"/>
        <v>13.822161581027666</v>
      </c>
    </row>
    <row r="110" spans="1:5" ht="12.75" customHeight="1" x14ac:dyDescent="0.2">
      <c r="A110" s="164">
        <v>4222</v>
      </c>
      <c r="B110" s="147" t="s">
        <v>24</v>
      </c>
      <c r="C110" s="225">
        <v>200000</v>
      </c>
      <c r="D110" s="247">
        <v>181792.01</v>
      </c>
      <c r="E110" s="226">
        <f t="shared" si="20"/>
        <v>90.896005000000002</v>
      </c>
    </row>
    <row r="111" spans="1:5" ht="12.75" customHeight="1" x14ac:dyDescent="0.2">
      <c r="A111" s="168">
        <v>4225</v>
      </c>
      <c r="B111" s="197" t="s">
        <v>178</v>
      </c>
      <c r="C111" s="225">
        <v>10000</v>
      </c>
      <c r="D111" s="247">
        <v>3400.2</v>
      </c>
      <c r="E111" s="226">
        <f t="shared" si="20"/>
        <v>34.001999999999995</v>
      </c>
    </row>
    <row r="112" spans="1:5" ht="12.75" customHeight="1" x14ac:dyDescent="0.2">
      <c r="A112" s="43">
        <v>4227</v>
      </c>
      <c r="B112" s="79" t="s">
        <v>100</v>
      </c>
      <c r="C112" s="225">
        <v>10000</v>
      </c>
      <c r="D112" s="247">
        <v>4244.6899999999996</v>
      </c>
      <c r="E112" s="226">
        <f t="shared" si="20"/>
        <v>42.446899999999999</v>
      </c>
    </row>
    <row r="113" spans="1:10" ht="13.5" customHeight="1" x14ac:dyDescent="0.2">
      <c r="A113" s="164"/>
      <c r="B113" s="147"/>
      <c r="C113" s="225"/>
      <c r="D113" s="247"/>
      <c r="E113" s="226"/>
    </row>
    <row r="114" spans="1:10" ht="12.6" customHeight="1" x14ac:dyDescent="0.2">
      <c r="A114" s="140" t="s">
        <v>187</v>
      </c>
      <c r="B114" s="138" t="s">
        <v>65</v>
      </c>
      <c r="C114" s="236">
        <f>C115</f>
        <v>4950000</v>
      </c>
      <c r="D114" s="246">
        <f>D115</f>
        <v>2918003.5</v>
      </c>
      <c r="E114" s="224">
        <f t="shared" ref="E114:E121" si="22">D114/C114*100</f>
        <v>58.94956565656566</v>
      </c>
    </row>
    <row r="115" spans="1:10" ht="12.75" customHeight="1" x14ac:dyDescent="0.2">
      <c r="A115" s="140">
        <v>4</v>
      </c>
      <c r="B115" s="132" t="s">
        <v>58</v>
      </c>
      <c r="C115" s="236">
        <f t="shared" ref="C115" si="23">C116+C119</f>
        <v>4950000</v>
      </c>
      <c r="D115" s="246">
        <f t="shared" ref="D115" si="24">D116+D119</f>
        <v>2918003.5</v>
      </c>
      <c r="E115" s="224">
        <f t="shared" si="22"/>
        <v>58.94956565656566</v>
      </c>
    </row>
    <row r="116" spans="1:10" ht="12.75" customHeight="1" x14ac:dyDescent="0.2">
      <c r="A116" s="140">
        <v>41</v>
      </c>
      <c r="B116" s="138" t="s">
        <v>128</v>
      </c>
      <c r="C116" s="236">
        <f t="shared" ref="C116:D117" si="25">C117</f>
        <v>50000</v>
      </c>
      <c r="D116" s="246">
        <f t="shared" si="25"/>
        <v>0</v>
      </c>
      <c r="E116" s="224">
        <f t="shared" si="22"/>
        <v>0</v>
      </c>
    </row>
    <row r="117" spans="1:10" ht="12.75" customHeight="1" x14ac:dyDescent="0.2">
      <c r="A117" s="140">
        <v>412</v>
      </c>
      <c r="B117" s="138" t="s">
        <v>129</v>
      </c>
      <c r="C117" s="236">
        <f t="shared" si="25"/>
        <v>50000</v>
      </c>
      <c r="D117" s="246">
        <f t="shared" si="25"/>
        <v>0</v>
      </c>
      <c r="E117" s="224">
        <f t="shared" si="22"/>
        <v>0</v>
      </c>
    </row>
    <row r="118" spans="1:10" ht="12.75" customHeight="1" x14ac:dyDescent="0.2">
      <c r="A118" s="134">
        <v>4123</v>
      </c>
      <c r="B118" s="148" t="s">
        <v>130</v>
      </c>
      <c r="C118" s="225">
        <v>50000</v>
      </c>
      <c r="D118" s="247">
        <v>0</v>
      </c>
      <c r="E118" s="226">
        <f t="shared" si="22"/>
        <v>0</v>
      </c>
    </row>
    <row r="119" spans="1:10" ht="12.75" customHeight="1" x14ac:dyDescent="0.2">
      <c r="A119" s="140">
        <v>42</v>
      </c>
      <c r="B119" s="132" t="s">
        <v>20</v>
      </c>
      <c r="C119" s="236">
        <f>C120</f>
        <v>4900000</v>
      </c>
      <c r="D119" s="246">
        <f>D120</f>
        <v>2918003.5</v>
      </c>
      <c r="E119" s="224">
        <f t="shared" si="22"/>
        <v>59.551091836734692</v>
      </c>
    </row>
    <row r="120" spans="1:10" ht="12.75" customHeight="1" x14ac:dyDescent="0.2">
      <c r="A120" s="140">
        <v>426</v>
      </c>
      <c r="B120" s="201" t="s">
        <v>27</v>
      </c>
      <c r="C120" s="236">
        <f t="shared" ref="C120:D120" si="26">C121</f>
        <v>4900000</v>
      </c>
      <c r="D120" s="246">
        <f t="shared" si="26"/>
        <v>2918003.5</v>
      </c>
      <c r="E120" s="224">
        <f t="shared" si="22"/>
        <v>59.551091836734692</v>
      </c>
    </row>
    <row r="121" spans="1:10" ht="12.75" customHeight="1" x14ac:dyDescent="0.2">
      <c r="A121" s="164">
        <v>4262</v>
      </c>
      <c r="B121" s="136" t="s">
        <v>1</v>
      </c>
      <c r="C121" s="225">
        <v>4900000</v>
      </c>
      <c r="D121" s="247">
        <v>2918003.5</v>
      </c>
      <c r="E121" s="226">
        <f t="shared" si="22"/>
        <v>59.551091836734692</v>
      </c>
    </row>
    <row r="122" spans="1:10" ht="13.5" customHeight="1" x14ac:dyDescent="0.2">
      <c r="A122" s="164"/>
      <c r="B122" s="170"/>
      <c r="C122" s="238"/>
      <c r="D122" s="250"/>
      <c r="E122" s="156"/>
    </row>
    <row r="123" spans="1:10" ht="20.25" customHeight="1" x14ac:dyDescent="0.2">
      <c r="A123" s="165">
        <v>2001</v>
      </c>
      <c r="B123" s="140" t="s">
        <v>68</v>
      </c>
      <c r="C123" s="227">
        <f>C125+C134+C141+C155+C179+C170+C191+C197+C203+C209+C224+C230+C236+C263+C242+C269+C282+C304</f>
        <v>331542550</v>
      </c>
      <c r="D123" s="251">
        <f>D125+D134+D141+D155+D179+D170+D191+D197+D203+D209+D224+D230+D236+D263+D242+D269+D282+D304</f>
        <v>297399341.21999997</v>
      </c>
      <c r="E123" s="211">
        <f>D123/C123*100</f>
        <v>89.701711354998011</v>
      </c>
      <c r="F123" s="239"/>
      <c r="G123" s="239"/>
      <c r="H123" s="239"/>
      <c r="I123" s="239"/>
      <c r="J123" s="239"/>
    </row>
    <row r="124" spans="1:10" ht="12.75" customHeight="1" x14ac:dyDescent="0.2">
      <c r="A124" s="140"/>
      <c r="B124" s="141"/>
      <c r="C124" s="236"/>
      <c r="D124" s="246"/>
      <c r="E124" s="224"/>
    </row>
    <row r="125" spans="1:10" ht="12.75" customHeight="1" x14ac:dyDescent="0.2">
      <c r="A125" s="140" t="s">
        <v>188</v>
      </c>
      <c r="B125" s="141" t="s">
        <v>139</v>
      </c>
      <c r="C125" s="236">
        <f>C126</f>
        <v>57600500</v>
      </c>
      <c r="D125" s="246">
        <f t="shared" ref="D125" si="27">D126</f>
        <v>53553837.82</v>
      </c>
      <c r="E125" s="224">
        <f t="shared" ref="E125:E132" si="28">D125/C125*100</f>
        <v>92.974605810713456</v>
      </c>
    </row>
    <row r="126" spans="1:10" ht="12.75" customHeight="1" x14ac:dyDescent="0.2">
      <c r="A126" s="140">
        <v>3</v>
      </c>
      <c r="B126" s="132" t="s">
        <v>38</v>
      </c>
      <c r="C126" s="236">
        <f>C127+C130</f>
        <v>57600500</v>
      </c>
      <c r="D126" s="246">
        <f>D127+D130</f>
        <v>53553837.82</v>
      </c>
      <c r="E126" s="224">
        <f t="shared" si="28"/>
        <v>92.974605810713456</v>
      </c>
    </row>
    <row r="127" spans="1:10" ht="12.75" customHeight="1" x14ac:dyDescent="0.2">
      <c r="A127" s="140">
        <v>35</v>
      </c>
      <c r="B127" s="133" t="s">
        <v>16</v>
      </c>
      <c r="C127" s="236">
        <f>C128</f>
        <v>324000</v>
      </c>
      <c r="D127" s="246">
        <f>D128</f>
        <v>323993.39</v>
      </c>
      <c r="E127" s="224">
        <f t="shared" si="28"/>
        <v>99.99795987654322</v>
      </c>
    </row>
    <row r="128" spans="1:10" ht="12.75" customHeight="1" x14ac:dyDescent="0.2">
      <c r="A128" s="140">
        <v>351</v>
      </c>
      <c r="B128" s="103" t="s">
        <v>0</v>
      </c>
      <c r="C128" s="228">
        <f>C129</f>
        <v>324000</v>
      </c>
      <c r="D128" s="256">
        <f>D129</f>
        <v>323993.39</v>
      </c>
      <c r="E128" s="91">
        <f t="shared" si="28"/>
        <v>99.99795987654322</v>
      </c>
    </row>
    <row r="129" spans="1:5" ht="12.75" customHeight="1" x14ac:dyDescent="0.2">
      <c r="A129" s="134">
        <v>3512</v>
      </c>
      <c r="B129" s="104" t="s">
        <v>0</v>
      </c>
      <c r="C129" s="95">
        <v>324000</v>
      </c>
      <c r="D129" s="253">
        <v>323993.39</v>
      </c>
      <c r="E129" s="97">
        <f t="shared" si="28"/>
        <v>99.99795987654322</v>
      </c>
    </row>
    <row r="130" spans="1:5" ht="12.75" customHeight="1" x14ac:dyDescent="0.2">
      <c r="A130" s="140">
        <v>36</v>
      </c>
      <c r="B130" s="130" t="s">
        <v>124</v>
      </c>
      <c r="C130" s="236">
        <f t="shared" ref="C130:D130" si="29">C131</f>
        <v>57276500</v>
      </c>
      <c r="D130" s="246">
        <f t="shared" si="29"/>
        <v>53229844.43</v>
      </c>
      <c r="E130" s="224">
        <f t="shared" si="28"/>
        <v>92.93487631052875</v>
      </c>
    </row>
    <row r="131" spans="1:5" ht="12.75" customHeight="1" x14ac:dyDescent="0.2">
      <c r="A131" s="140">
        <v>363</v>
      </c>
      <c r="B131" s="138" t="s">
        <v>88</v>
      </c>
      <c r="C131" s="236">
        <f>C132</f>
        <v>57276500</v>
      </c>
      <c r="D131" s="246">
        <f>D132</f>
        <v>53229844.43</v>
      </c>
      <c r="E131" s="224">
        <f t="shared" si="28"/>
        <v>92.93487631052875</v>
      </c>
    </row>
    <row r="132" spans="1:5" ht="12.75" customHeight="1" x14ac:dyDescent="0.2">
      <c r="A132" s="134">
        <v>3632</v>
      </c>
      <c r="B132" s="137" t="s">
        <v>89</v>
      </c>
      <c r="C132" s="225">
        <v>57276500</v>
      </c>
      <c r="D132" s="247">
        <v>53229844.43</v>
      </c>
      <c r="E132" s="226">
        <f t="shared" si="28"/>
        <v>92.93487631052875</v>
      </c>
    </row>
    <row r="133" spans="1:5" ht="9.75" customHeight="1" x14ac:dyDescent="0.2">
      <c r="A133" s="134"/>
      <c r="B133" s="148"/>
      <c r="C133" s="225"/>
      <c r="D133" s="247"/>
      <c r="E133" s="226"/>
    </row>
    <row r="134" spans="1:5" ht="27.75" customHeight="1" x14ac:dyDescent="0.2">
      <c r="A134" s="129" t="s">
        <v>189</v>
      </c>
      <c r="B134" s="204" t="s">
        <v>78</v>
      </c>
      <c r="C134" s="236">
        <f t="shared" ref="C134:D136" si="30">C135</f>
        <v>44111700</v>
      </c>
      <c r="D134" s="246">
        <f t="shared" si="30"/>
        <v>31567619.189999998</v>
      </c>
      <c r="E134" s="224">
        <f t="shared" ref="E134:E139" si="31">D134/C134*100</f>
        <v>71.562916845190728</v>
      </c>
    </row>
    <row r="135" spans="1:5" ht="12.75" customHeight="1" x14ac:dyDescent="0.2">
      <c r="A135" s="140">
        <v>3</v>
      </c>
      <c r="B135" s="180" t="s">
        <v>38</v>
      </c>
      <c r="C135" s="236">
        <f t="shared" si="30"/>
        <v>44111700</v>
      </c>
      <c r="D135" s="246">
        <f t="shared" si="30"/>
        <v>31567619.189999998</v>
      </c>
      <c r="E135" s="224">
        <f t="shared" si="31"/>
        <v>71.562916845190728</v>
      </c>
    </row>
    <row r="136" spans="1:5" ht="12.75" customHeight="1" x14ac:dyDescent="0.2">
      <c r="A136" s="140">
        <v>38</v>
      </c>
      <c r="B136" s="141" t="s">
        <v>57</v>
      </c>
      <c r="C136" s="236">
        <f t="shared" si="30"/>
        <v>44111700</v>
      </c>
      <c r="D136" s="246">
        <f t="shared" si="30"/>
        <v>31567619.189999998</v>
      </c>
      <c r="E136" s="224">
        <f t="shared" si="31"/>
        <v>71.562916845190728</v>
      </c>
    </row>
    <row r="137" spans="1:5" ht="12.75" customHeight="1" x14ac:dyDescent="0.2">
      <c r="A137" s="140">
        <v>386</v>
      </c>
      <c r="B137" s="141" t="s">
        <v>90</v>
      </c>
      <c r="C137" s="236">
        <f>C138+C139</f>
        <v>44111700</v>
      </c>
      <c r="D137" s="246">
        <f>D138+D139</f>
        <v>31567619.189999998</v>
      </c>
      <c r="E137" s="224">
        <f t="shared" si="31"/>
        <v>71.562916845190728</v>
      </c>
    </row>
    <row r="138" spans="1:5" ht="26.25" customHeight="1" x14ac:dyDescent="0.2">
      <c r="A138" s="195">
        <v>3861</v>
      </c>
      <c r="B138" s="196" t="s">
        <v>92</v>
      </c>
      <c r="C138" s="225">
        <v>15382100</v>
      </c>
      <c r="D138" s="247">
        <v>12701695.1</v>
      </c>
      <c r="E138" s="226">
        <f t="shared" si="31"/>
        <v>82.574519083870214</v>
      </c>
    </row>
    <row r="139" spans="1:5" ht="26.25" customHeight="1" x14ac:dyDescent="0.2">
      <c r="A139" s="195">
        <v>3862</v>
      </c>
      <c r="B139" s="196" t="s">
        <v>173</v>
      </c>
      <c r="C139" s="225">
        <v>28729600</v>
      </c>
      <c r="D139" s="247">
        <v>18865924.09</v>
      </c>
      <c r="E139" s="226">
        <f t="shared" si="31"/>
        <v>65.667200691969256</v>
      </c>
    </row>
    <row r="140" spans="1:5" ht="9" customHeight="1" x14ac:dyDescent="0.2">
      <c r="A140" s="134"/>
      <c r="B140" s="148"/>
      <c r="C140" s="238"/>
      <c r="D140" s="250"/>
      <c r="E140" s="226"/>
    </row>
    <row r="141" spans="1:5" ht="16.5" customHeight="1" x14ac:dyDescent="0.2">
      <c r="A141" s="138" t="s">
        <v>190</v>
      </c>
      <c r="B141" s="130" t="s">
        <v>79</v>
      </c>
      <c r="C141" s="236">
        <f t="shared" ref="C141:D141" si="32">C142</f>
        <v>3371600</v>
      </c>
      <c r="D141" s="246">
        <f t="shared" si="32"/>
        <v>2238823.02</v>
      </c>
      <c r="E141" s="224">
        <f t="shared" ref="E141:E147" si="33">D141/C141*100</f>
        <v>66.402391149602551</v>
      </c>
    </row>
    <row r="142" spans="1:5" ht="12.75" customHeight="1" x14ac:dyDescent="0.2">
      <c r="A142" s="140">
        <v>3</v>
      </c>
      <c r="B142" s="132" t="s">
        <v>38</v>
      </c>
      <c r="C142" s="236">
        <f>C143+C148+C151</f>
        <v>3371600</v>
      </c>
      <c r="D142" s="246">
        <f>D143+D148+D151</f>
        <v>2238823.02</v>
      </c>
      <c r="E142" s="224">
        <f t="shared" si="33"/>
        <v>66.402391149602551</v>
      </c>
    </row>
    <row r="143" spans="1:5" ht="12.75" customHeight="1" x14ac:dyDescent="0.2">
      <c r="A143" s="140">
        <v>32</v>
      </c>
      <c r="B143" s="133" t="s">
        <v>3</v>
      </c>
      <c r="C143" s="236">
        <f t="shared" ref="C143" si="34">C144+C146</f>
        <v>2706300</v>
      </c>
      <c r="D143" s="246">
        <f t="shared" ref="D143" si="35">D144+D146</f>
        <v>1573628.98</v>
      </c>
      <c r="E143" s="224">
        <f t="shared" si="33"/>
        <v>58.146878764364629</v>
      </c>
    </row>
    <row r="144" spans="1:5" ht="12.75" customHeight="1" x14ac:dyDescent="0.2">
      <c r="A144" s="131">
        <v>323</v>
      </c>
      <c r="B144" s="132" t="s">
        <v>11</v>
      </c>
      <c r="C144" s="236">
        <f>C145</f>
        <v>1206300</v>
      </c>
      <c r="D144" s="246">
        <f>D145</f>
        <v>1206250</v>
      </c>
      <c r="E144" s="224">
        <f t="shared" si="33"/>
        <v>99.995855094089364</v>
      </c>
    </row>
    <row r="145" spans="1:5" ht="12.75" customHeight="1" x14ac:dyDescent="0.2">
      <c r="A145" s="134">
        <v>3237</v>
      </c>
      <c r="B145" s="137" t="s">
        <v>13</v>
      </c>
      <c r="C145" s="225">
        <v>1206300</v>
      </c>
      <c r="D145" s="247">
        <v>1206250</v>
      </c>
      <c r="E145" s="226">
        <f t="shared" si="33"/>
        <v>99.995855094089364</v>
      </c>
    </row>
    <row r="146" spans="1:5" ht="12.75" customHeight="1" x14ac:dyDescent="0.2">
      <c r="A146" s="140">
        <v>329</v>
      </c>
      <c r="B146" s="138" t="s">
        <v>55</v>
      </c>
      <c r="C146" s="234">
        <f t="shared" ref="C146:D146" si="36">C147</f>
        <v>1500000</v>
      </c>
      <c r="D146" s="252">
        <f t="shared" si="36"/>
        <v>367378.98</v>
      </c>
      <c r="E146" s="96">
        <f t="shared" si="33"/>
        <v>24.491931999999998</v>
      </c>
    </row>
    <row r="147" spans="1:5" s="194" customFormat="1" ht="12.75" customHeight="1" x14ac:dyDescent="0.2">
      <c r="A147" s="202">
        <v>3299</v>
      </c>
      <c r="B147" s="203" t="s">
        <v>55</v>
      </c>
      <c r="C147" s="95">
        <v>1500000</v>
      </c>
      <c r="D147" s="253">
        <v>367378.98</v>
      </c>
      <c r="E147" s="97">
        <f t="shared" si="33"/>
        <v>24.491931999999998</v>
      </c>
    </row>
    <row r="148" spans="1:5" s="194" customFormat="1" ht="12.75" customHeight="1" x14ac:dyDescent="0.2">
      <c r="A148" s="140">
        <v>35</v>
      </c>
      <c r="B148" s="103" t="s">
        <v>16</v>
      </c>
      <c r="C148" s="236">
        <f t="shared" ref="C148:D149" si="37">C149</f>
        <v>600200</v>
      </c>
      <c r="D148" s="246">
        <f t="shared" si="37"/>
        <v>600109.91</v>
      </c>
      <c r="E148" s="96">
        <f t="shared" ref="E148:E150" si="38">D148/C148*100</f>
        <v>99.984990003332229</v>
      </c>
    </row>
    <row r="149" spans="1:5" s="194" customFormat="1" ht="12.75" customHeight="1" x14ac:dyDescent="0.2">
      <c r="A149" s="140">
        <v>352</v>
      </c>
      <c r="B149" s="107" t="s">
        <v>164</v>
      </c>
      <c r="C149" s="236">
        <f t="shared" si="37"/>
        <v>600200</v>
      </c>
      <c r="D149" s="246">
        <f t="shared" si="37"/>
        <v>600109.91</v>
      </c>
      <c r="E149" s="96">
        <f t="shared" si="38"/>
        <v>99.984990003332229</v>
      </c>
    </row>
    <row r="150" spans="1:5" s="194" customFormat="1" ht="12.75" customHeight="1" x14ac:dyDescent="0.2">
      <c r="A150" s="134">
        <v>3522</v>
      </c>
      <c r="B150" s="106" t="s">
        <v>165</v>
      </c>
      <c r="C150" s="225">
        <v>600200</v>
      </c>
      <c r="D150" s="247">
        <v>600109.91</v>
      </c>
      <c r="E150" s="97">
        <f t="shared" si="38"/>
        <v>99.984990003332229</v>
      </c>
    </row>
    <row r="151" spans="1:5" ht="12.75" customHeight="1" x14ac:dyDescent="0.2">
      <c r="A151" s="131">
        <v>36</v>
      </c>
      <c r="B151" s="130" t="s">
        <v>124</v>
      </c>
      <c r="C151" s="236">
        <f t="shared" ref="C151:D151" si="39">C152</f>
        <v>65100</v>
      </c>
      <c r="D151" s="246">
        <f t="shared" si="39"/>
        <v>65084.13</v>
      </c>
      <c r="E151" s="224">
        <f>D151/C151*100</f>
        <v>99.975622119815668</v>
      </c>
    </row>
    <row r="152" spans="1:5" ht="12.75" customHeight="1" x14ac:dyDescent="0.2">
      <c r="A152" s="131">
        <v>363</v>
      </c>
      <c r="B152" s="138" t="s">
        <v>88</v>
      </c>
      <c r="C152" s="236">
        <f>C153</f>
        <v>65100</v>
      </c>
      <c r="D152" s="246">
        <f>D153</f>
        <v>65084.13</v>
      </c>
      <c r="E152" s="224">
        <f>D152/C152*100</f>
        <v>99.975622119815668</v>
      </c>
    </row>
    <row r="153" spans="1:5" ht="12.75" customHeight="1" x14ac:dyDescent="0.2">
      <c r="A153" s="134">
        <v>3631</v>
      </c>
      <c r="B153" s="148" t="s">
        <v>105</v>
      </c>
      <c r="C153" s="225">
        <v>65100</v>
      </c>
      <c r="D153" s="247">
        <v>65084.13</v>
      </c>
      <c r="E153" s="226">
        <f>D153/C153*100</f>
        <v>99.975622119815668</v>
      </c>
    </row>
    <row r="154" spans="1:5" ht="9" customHeight="1" x14ac:dyDescent="0.2">
      <c r="A154" s="149"/>
      <c r="B154" s="150"/>
      <c r="C154" s="238"/>
      <c r="D154" s="250"/>
      <c r="E154" s="151"/>
    </row>
    <row r="155" spans="1:5" ht="15" customHeight="1" x14ac:dyDescent="0.2">
      <c r="A155" s="129" t="s">
        <v>191</v>
      </c>
      <c r="B155" s="204" t="s">
        <v>80</v>
      </c>
      <c r="C155" s="236">
        <f t="shared" ref="C155:D155" si="40">C156</f>
        <v>38000900</v>
      </c>
      <c r="D155" s="246">
        <f t="shared" si="40"/>
        <v>29373723.789999999</v>
      </c>
      <c r="E155" s="224">
        <f t="shared" ref="E155:E168" si="41">D155/C155*100</f>
        <v>77.297442402679934</v>
      </c>
    </row>
    <row r="156" spans="1:5" ht="12.75" customHeight="1" x14ac:dyDescent="0.2">
      <c r="A156" s="140">
        <v>3</v>
      </c>
      <c r="B156" s="132" t="s">
        <v>38</v>
      </c>
      <c r="C156" s="236">
        <f>C157+C160+C164</f>
        <v>38000900</v>
      </c>
      <c r="D156" s="246">
        <f>D157+D160+D164</f>
        <v>29373723.789999999</v>
      </c>
      <c r="E156" s="224">
        <f t="shared" si="41"/>
        <v>77.297442402679934</v>
      </c>
    </row>
    <row r="157" spans="1:5" ht="12.75" customHeight="1" x14ac:dyDescent="0.2">
      <c r="A157" s="140">
        <v>35</v>
      </c>
      <c r="B157" s="103" t="s">
        <v>16</v>
      </c>
      <c r="C157" s="236">
        <f t="shared" ref="C157:D157" si="42">C158</f>
        <v>307900</v>
      </c>
      <c r="D157" s="246">
        <f t="shared" si="42"/>
        <v>267536.13</v>
      </c>
      <c r="E157" s="224">
        <f t="shared" si="41"/>
        <v>86.890591101006819</v>
      </c>
    </row>
    <row r="158" spans="1:5" ht="12.75" customHeight="1" x14ac:dyDescent="0.2">
      <c r="A158" s="140">
        <v>352</v>
      </c>
      <c r="B158" s="107" t="s">
        <v>164</v>
      </c>
      <c r="C158" s="236">
        <f t="shared" ref="C158:D158" si="43">C159</f>
        <v>307900</v>
      </c>
      <c r="D158" s="246">
        <f t="shared" si="43"/>
        <v>267536.13</v>
      </c>
      <c r="E158" s="224">
        <f t="shared" si="41"/>
        <v>86.890591101006819</v>
      </c>
    </row>
    <row r="159" spans="1:5" ht="12.75" customHeight="1" x14ac:dyDescent="0.2">
      <c r="A159" s="134">
        <v>3522</v>
      </c>
      <c r="B159" s="106" t="s">
        <v>165</v>
      </c>
      <c r="C159" s="225">
        <v>307900</v>
      </c>
      <c r="D159" s="247">
        <v>267536.13</v>
      </c>
      <c r="E159" s="226">
        <f t="shared" si="41"/>
        <v>86.890591101006819</v>
      </c>
    </row>
    <row r="160" spans="1:5" ht="12.75" customHeight="1" x14ac:dyDescent="0.2">
      <c r="A160" s="140">
        <v>36</v>
      </c>
      <c r="B160" s="130" t="s">
        <v>124</v>
      </c>
      <c r="C160" s="236">
        <f t="shared" ref="C160:D160" si="44">C161</f>
        <v>33424800</v>
      </c>
      <c r="D160" s="246">
        <f t="shared" si="44"/>
        <v>26584082.740000002</v>
      </c>
      <c r="E160" s="224">
        <f t="shared" si="41"/>
        <v>79.53400690505255</v>
      </c>
    </row>
    <row r="161" spans="1:5" ht="12.75" customHeight="1" x14ac:dyDescent="0.2">
      <c r="A161" s="140">
        <v>363</v>
      </c>
      <c r="B161" s="138" t="s">
        <v>88</v>
      </c>
      <c r="C161" s="236">
        <f t="shared" ref="C161" si="45">C162+C163</f>
        <v>33424800</v>
      </c>
      <c r="D161" s="246">
        <f t="shared" ref="D161" si="46">D162+D163</f>
        <v>26584082.740000002</v>
      </c>
      <c r="E161" s="224">
        <f t="shared" si="41"/>
        <v>79.53400690505255</v>
      </c>
    </row>
    <row r="162" spans="1:5" ht="12.75" customHeight="1" x14ac:dyDescent="0.2">
      <c r="A162" s="134">
        <v>3631</v>
      </c>
      <c r="B162" s="148" t="s">
        <v>105</v>
      </c>
      <c r="C162" s="225">
        <v>17234000</v>
      </c>
      <c r="D162" s="247">
        <v>12748671.92</v>
      </c>
      <c r="E162" s="226">
        <f t="shared" si="41"/>
        <v>73.973957990019727</v>
      </c>
    </row>
    <row r="163" spans="1:5" ht="12.75" customHeight="1" x14ac:dyDescent="0.2">
      <c r="A163" s="134">
        <v>3632</v>
      </c>
      <c r="B163" s="148" t="s">
        <v>89</v>
      </c>
      <c r="C163" s="219">
        <v>16190800</v>
      </c>
      <c r="D163" s="254">
        <v>13835410.82</v>
      </c>
      <c r="E163" s="226">
        <f t="shared" si="41"/>
        <v>85.45229895990316</v>
      </c>
    </row>
    <row r="164" spans="1:5" ht="12.75" customHeight="1" x14ac:dyDescent="0.2">
      <c r="A164" s="131">
        <v>38</v>
      </c>
      <c r="B164" s="133" t="s">
        <v>57</v>
      </c>
      <c r="C164" s="222">
        <f>C165+C167</f>
        <v>4268200</v>
      </c>
      <c r="D164" s="255">
        <f>D165+D167</f>
        <v>2522104.92</v>
      </c>
      <c r="E164" s="224">
        <f t="shared" si="41"/>
        <v>59.090598378707647</v>
      </c>
    </row>
    <row r="165" spans="1:5" ht="12.75" customHeight="1" x14ac:dyDescent="0.2">
      <c r="A165" s="131">
        <v>381</v>
      </c>
      <c r="B165" s="133" t="s">
        <v>37</v>
      </c>
      <c r="C165" s="222">
        <f t="shared" ref="C165:D165" si="47">C166</f>
        <v>3461100</v>
      </c>
      <c r="D165" s="255">
        <f t="shared" si="47"/>
        <v>2374443.65</v>
      </c>
      <c r="E165" s="224">
        <f t="shared" si="41"/>
        <v>68.603728583398336</v>
      </c>
    </row>
    <row r="166" spans="1:5" ht="12.75" customHeight="1" x14ac:dyDescent="0.2">
      <c r="A166" s="134">
        <v>3811</v>
      </c>
      <c r="B166" s="148" t="s">
        <v>19</v>
      </c>
      <c r="C166" s="225">
        <v>3461100</v>
      </c>
      <c r="D166" s="247">
        <v>2374443.65</v>
      </c>
      <c r="E166" s="226">
        <f t="shared" si="41"/>
        <v>68.603728583398336</v>
      </c>
    </row>
    <row r="167" spans="1:5" ht="12.75" customHeight="1" x14ac:dyDescent="0.2">
      <c r="A167" s="140">
        <v>386</v>
      </c>
      <c r="B167" s="141" t="s">
        <v>90</v>
      </c>
      <c r="C167" s="236">
        <f>C168</f>
        <v>807100</v>
      </c>
      <c r="D167" s="246">
        <f>D168</f>
        <v>147661.26999999999</v>
      </c>
      <c r="E167" s="224">
        <f t="shared" si="41"/>
        <v>18.295288068393013</v>
      </c>
    </row>
    <row r="168" spans="1:5" ht="26.25" customHeight="1" x14ac:dyDescent="0.2">
      <c r="A168" s="134">
        <v>3861</v>
      </c>
      <c r="B168" s="196" t="s">
        <v>92</v>
      </c>
      <c r="C168" s="225">
        <v>807100</v>
      </c>
      <c r="D168" s="247">
        <v>147661.26999999999</v>
      </c>
      <c r="E168" s="145">
        <f t="shared" si="41"/>
        <v>18.295288068393013</v>
      </c>
    </row>
    <row r="169" spans="1:5" ht="9" customHeight="1" x14ac:dyDescent="0.2">
      <c r="A169" s="134"/>
      <c r="B169" s="196"/>
      <c r="C169" s="225"/>
      <c r="D169" s="247"/>
      <c r="E169" s="145"/>
    </row>
    <row r="170" spans="1:5" ht="30.75" customHeight="1" x14ac:dyDescent="0.2">
      <c r="A170" s="129" t="s">
        <v>218</v>
      </c>
      <c r="B170" s="204" t="s">
        <v>219</v>
      </c>
      <c r="C170" s="236">
        <f t="shared" ref="C170:D170" si="48">C171</f>
        <v>2092500</v>
      </c>
      <c r="D170" s="246">
        <f t="shared" si="48"/>
        <v>1706190.85</v>
      </c>
      <c r="E170" s="224">
        <f t="shared" ref="E170:E177" si="49">D170/C170*100</f>
        <v>81.538391875746726</v>
      </c>
    </row>
    <row r="171" spans="1:5" ht="12.75" customHeight="1" x14ac:dyDescent="0.2">
      <c r="A171" s="140">
        <v>3</v>
      </c>
      <c r="B171" s="132" t="s">
        <v>38</v>
      </c>
      <c r="C171" s="236">
        <f>C172+C175</f>
        <v>2092500</v>
      </c>
      <c r="D171" s="246">
        <f>D172+D175</f>
        <v>1706190.85</v>
      </c>
      <c r="E171" s="224">
        <f t="shared" si="49"/>
        <v>81.538391875746726</v>
      </c>
    </row>
    <row r="172" spans="1:5" ht="12.75" customHeight="1" x14ac:dyDescent="0.2">
      <c r="A172" s="140">
        <v>32</v>
      </c>
      <c r="B172" s="133" t="s">
        <v>3</v>
      </c>
      <c r="C172" s="236">
        <f>C173</f>
        <v>1442500</v>
      </c>
      <c r="D172" s="246">
        <f>D173</f>
        <v>1207108.53</v>
      </c>
      <c r="E172" s="224">
        <f t="shared" si="49"/>
        <v>83.681700519930686</v>
      </c>
    </row>
    <row r="173" spans="1:5" ht="12.75" customHeight="1" x14ac:dyDescent="0.2">
      <c r="A173" s="140">
        <v>323</v>
      </c>
      <c r="B173" s="132" t="s">
        <v>11</v>
      </c>
      <c r="C173" s="236">
        <f>C174</f>
        <v>1442500</v>
      </c>
      <c r="D173" s="246">
        <f>D174</f>
        <v>1207108.53</v>
      </c>
      <c r="E173" s="224">
        <f t="shared" si="49"/>
        <v>83.681700519930686</v>
      </c>
    </row>
    <row r="174" spans="1:5" ht="12.75" customHeight="1" x14ac:dyDescent="0.2">
      <c r="A174" s="134">
        <v>3233</v>
      </c>
      <c r="B174" s="137" t="s">
        <v>50</v>
      </c>
      <c r="C174" s="225">
        <v>1442500</v>
      </c>
      <c r="D174" s="247">
        <v>1207108.53</v>
      </c>
      <c r="E174" s="226">
        <f t="shared" si="49"/>
        <v>83.681700519930686</v>
      </c>
    </row>
    <row r="175" spans="1:5" ht="12.75" customHeight="1" x14ac:dyDescent="0.2">
      <c r="A175" s="140">
        <v>35</v>
      </c>
      <c r="B175" s="133" t="s">
        <v>16</v>
      </c>
      <c r="C175" s="236">
        <f>C176</f>
        <v>650000</v>
      </c>
      <c r="D175" s="246">
        <f>D176</f>
        <v>499082.32</v>
      </c>
      <c r="E175" s="224">
        <f t="shared" si="49"/>
        <v>76.781895384615382</v>
      </c>
    </row>
    <row r="176" spans="1:5" ht="12.75" customHeight="1" x14ac:dyDescent="0.2">
      <c r="A176" s="135">
        <v>352</v>
      </c>
      <c r="B176" s="205" t="s">
        <v>164</v>
      </c>
      <c r="C176" s="236">
        <f t="shared" ref="C176:D176" si="50">C177</f>
        <v>650000</v>
      </c>
      <c r="D176" s="246">
        <f t="shared" si="50"/>
        <v>499082.32</v>
      </c>
      <c r="E176" s="224">
        <f t="shared" si="49"/>
        <v>76.781895384615382</v>
      </c>
    </row>
    <row r="177" spans="1:5" ht="12.75" customHeight="1" x14ac:dyDescent="0.2">
      <c r="A177" s="134">
        <v>3522</v>
      </c>
      <c r="B177" s="136" t="s">
        <v>165</v>
      </c>
      <c r="C177" s="225">
        <v>650000</v>
      </c>
      <c r="D177" s="247">
        <v>499082.32</v>
      </c>
      <c r="E177" s="226">
        <f t="shared" si="49"/>
        <v>76.781895384615382</v>
      </c>
    </row>
    <row r="178" spans="1:5" ht="7.5" customHeight="1" x14ac:dyDescent="0.2">
      <c r="A178" s="134"/>
      <c r="B178" s="143"/>
      <c r="C178" s="238"/>
      <c r="D178" s="250"/>
      <c r="E178" s="151"/>
    </row>
    <row r="179" spans="1:5" ht="12.75" customHeight="1" x14ac:dyDescent="0.2">
      <c r="A179" s="140" t="s">
        <v>192</v>
      </c>
      <c r="B179" s="130" t="s">
        <v>81</v>
      </c>
      <c r="C179" s="236">
        <f>C180</f>
        <v>1861000</v>
      </c>
      <c r="D179" s="246">
        <f>D180</f>
        <v>2428920.63</v>
      </c>
      <c r="E179" s="224">
        <f t="shared" ref="E179:E189" si="51">D179/C179*100</f>
        <v>130.51696023643203</v>
      </c>
    </row>
    <row r="180" spans="1:5" ht="12.75" customHeight="1" x14ac:dyDescent="0.2">
      <c r="A180" s="140">
        <v>3</v>
      </c>
      <c r="B180" s="132" t="s">
        <v>38</v>
      </c>
      <c r="C180" s="236">
        <f>C181+C184+C187</f>
        <v>1861000</v>
      </c>
      <c r="D180" s="246">
        <f>D181+D184+D187</f>
        <v>2428920.63</v>
      </c>
      <c r="E180" s="224">
        <f t="shared" si="51"/>
        <v>130.51696023643203</v>
      </c>
    </row>
    <row r="181" spans="1:5" ht="12.75" customHeight="1" x14ac:dyDescent="0.2">
      <c r="A181" s="140">
        <v>32</v>
      </c>
      <c r="B181" s="133" t="s">
        <v>3</v>
      </c>
      <c r="C181" s="236">
        <f>C182</f>
        <v>459000</v>
      </c>
      <c r="D181" s="246">
        <f>D182</f>
        <v>517996.88</v>
      </c>
      <c r="E181" s="224">
        <f t="shared" si="51"/>
        <v>112.85335076252723</v>
      </c>
    </row>
    <row r="182" spans="1:5" ht="12.75" customHeight="1" x14ac:dyDescent="0.2">
      <c r="A182" s="140">
        <v>323</v>
      </c>
      <c r="B182" s="132" t="s">
        <v>11</v>
      </c>
      <c r="C182" s="236">
        <f>C183</f>
        <v>459000</v>
      </c>
      <c r="D182" s="246">
        <f>D183</f>
        <v>517996.88</v>
      </c>
      <c r="E182" s="224">
        <f t="shared" si="51"/>
        <v>112.85335076252723</v>
      </c>
    </row>
    <row r="183" spans="1:5" ht="12.75" customHeight="1" x14ac:dyDescent="0.2">
      <c r="A183" s="134">
        <v>3237</v>
      </c>
      <c r="B183" s="137" t="s">
        <v>13</v>
      </c>
      <c r="C183" s="225">
        <v>459000</v>
      </c>
      <c r="D183" s="247">
        <v>517996.88</v>
      </c>
      <c r="E183" s="226">
        <f t="shared" si="51"/>
        <v>112.85335076252723</v>
      </c>
    </row>
    <row r="184" spans="1:5" ht="12.75" customHeight="1" x14ac:dyDescent="0.2">
      <c r="A184" s="131">
        <v>36</v>
      </c>
      <c r="B184" s="130" t="s">
        <v>124</v>
      </c>
      <c r="C184" s="236">
        <f t="shared" ref="C184:D184" si="52">C185</f>
        <v>453400</v>
      </c>
      <c r="D184" s="246">
        <f t="shared" si="52"/>
        <v>950042.5</v>
      </c>
      <c r="E184" s="224">
        <f t="shared" si="51"/>
        <v>209.53738420820466</v>
      </c>
    </row>
    <row r="185" spans="1:5" ht="12.75" customHeight="1" x14ac:dyDescent="0.2">
      <c r="A185" s="131">
        <v>363</v>
      </c>
      <c r="B185" s="138" t="s">
        <v>88</v>
      </c>
      <c r="C185" s="236">
        <f>C186</f>
        <v>453400</v>
      </c>
      <c r="D185" s="246">
        <f>D186</f>
        <v>950042.5</v>
      </c>
      <c r="E185" s="224">
        <f t="shared" si="51"/>
        <v>209.53738420820466</v>
      </c>
    </row>
    <row r="186" spans="1:5" ht="12.75" customHeight="1" x14ac:dyDescent="0.2">
      <c r="A186" s="134">
        <v>3632</v>
      </c>
      <c r="B186" s="148" t="s">
        <v>89</v>
      </c>
      <c r="C186" s="219">
        <v>453400</v>
      </c>
      <c r="D186" s="254">
        <v>950042.5</v>
      </c>
      <c r="E186" s="145">
        <f t="shared" si="51"/>
        <v>209.53738420820466</v>
      </c>
    </row>
    <row r="187" spans="1:5" ht="12.75" customHeight="1" x14ac:dyDescent="0.2">
      <c r="A187" s="131">
        <v>38</v>
      </c>
      <c r="B187" s="133" t="s">
        <v>57</v>
      </c>
      <c r="C187" s="236">
        <f>C188</f>
        <v>948600</v>
      </c>
      <c r="D187" s="246">
        <f>D188</f>
        <v>960881.25</v>
      </c>
      <c r="E187" s="224">
        <f t="shared" si="51"/>
        <v>101.29467109424415</v>
      </c>
    </row>
    <row r="188" spans="1:5" ht="12.75" customHeight="1" x14ac:dyDescent="0.2">
      <c r="A188" s="131">
        <v>381</v>
      </c>
      <c r="B188" s="133" t="s">
        <v>37</v>
      </c>
      <c r="C188" s="236">
        <f>C189</f>
        <v>948600</v>
      </c>
      <c r="D188" s="246">
        <f>D189</f>
        <v>960881.25</v>
      </c>
      <c r="E188" s="224">
        <f t="shared" si="51"/>
        <v>101.29467109424415</v>
      </c>
    </row>
    <row r="189" spans="1:5" ht="12.75" customHeight="1" x14ac:dyDescent="0.2">
      <c r="A189" s="134">
        <v>3811</v>
      </c>
      <c r="B189" s="148" t="s">
        <v>19</v>
      </c>
      <c r="C189" s="225">
        <v>948600</v>
      </c>
      <c r="D189" s="247">
        <v>960881.25</v>
      </c>
      <c r="E189" s="226">
        <f t="shared" si="51"/>
        <v>101.29467109424415</v>
      </c>
    </row>
    <row r="190" spans="1:5" ht="8.25" customHeight="1" x14ac:dyDescent="0.2">
      <c r="A190" s="134"/>
      <c r="B190" s="148"/>
      <c r="C190" s="225"/>
      <c r="D190" s="247"/>
      <c r="E190" s="226"/>
    </row>
    <row r="191" spans="1:5" ht="12.75" customHeight="1" x14ac:dyDescent="0.2">
      <c r="A191" s="138" t="s">
        <v>226</v>
      </c>
      <c r="B191" s="130" t="s">
        <v>227</v>
      </c>
      <c r="C191" s="236">
        <f t="shared" ref="C191:D193" si="53">C192</f>
        <v>874300</v>
      </c>
      <c r="D191" s="246">
        <f t="shared" si="53"/>
        <v>874256.77</v>
      </c>
      <c r="E191" s="154">
        <f t="shared" ref="E191:E195" si="54">D191/C191*100</f>
        <v>99.995055472949787</v>
      </c>
    </row>
    <row r="192" spans="1:5" ht="12.75" customHeight="1" x14ac:dyDescent="0.2">
      <c r="A192" s="140">
        <v>3</v>
      </c>
      <c r="B192" s="132" t="s">
        <v>38</v>
      </c>
      <c r="C192" s="236">
        <f t="shared" si="53"/>
        <v>874300</v>
      </c>
      <c r="D192" s="246">
        <f t="shared" si="53"/>
        <v>874256.77</v>
      </c>
      <c r="E192" s="154">
        <f t="shared" si="54"/>
        <v>99.995055472949787</v>
      </c>
    </row>
    <row r="193" spans="1:5" ht="12.75" customHeight="1" x14ac:dyDescent="0.2">
      <c r="A193" s="131">
        <v>36</v>
      </c>
      <c r="B193" s="130" t="s">
        <v>124</v>
      </c>
      <c r="C193" s="236">
        <f t="shared" si="53"/>
        <v>874300</v>
      </c>
      <c r="D193" s="246">
        <f t="shared" si="53"/>
        <v>874256.77</v>
      </c>
      <c r="E193" s="154">
        <f t="shared" si="54"/>
        <v>99.995055472949787</v>
      </c>
    </row>
    <row r="194" spans="1:5" ht="12.75" customHeight="1" x14ac:dyDescent="0.2">
      <c r="A194" s="131">
        <v>363</v>
      </c>
      <c r="B194" s="138" t="s">
        <v>88</v>
      </c>
      <c r="C194" s="236">
        <f>C195</f>
        <v>874300</v>
      </c>
      <c r="D194" s="246">
        <f>D195</f>
        <v>874256.77</v>
      </c>
      <c r="E194" s="154">
        <f t="shared" si="54"/>
        <v>99.995055472949787</v>
      </c>
    </row>
    <row r="195" spans="1:5" ht="12.75" customHeight="1" x14ac:dyDescent="0.2">
      <c r="A195" s="134">
        <v>3632</v>
      </c>
      <c r="B195" s="137" t="s">
        <v>89</v>
      </c>
      <c r="C195" s="225">
        <v>874300</v>
      </c>
      <c r="D195" s="247">
        <v>874256.77</v>
      </c>
      <c r="E195" s="145">
        <f t="shared" si="54"/>
        <v>99.995055472949787</v>
      </c>
    </row>
    <row r="196" spans="1:5" ht="9.75" customHeight="1" x14ac:dyDescent="0.2">
      <c r="A196" s="134"/>
      <c r="B196" s="148"/>
      <c r="C196" s="225"/>
      <c r="D196" s="247"/>
      <c r="E196" s="226"/>
    </row>
    <row r="197" spans="1:5" ht="15.75" customHeight="1" x14ac:dyDescent="0.2">
      <c r="A197" s="129" t="s">
        <v>193</v>
      </c>
      <c r="B197" s="204" t="s">
        <v>114</v>
      </c>
      <c r="C197" s="236">
        <f t="shared" ref="C197:D197" si="55">C198</f>
        <v>7534000</v>
      </c>
      <c r="D197" s="246">
        <f t="shared" si="55"/>
        <v>7525377.46</v>
      </c>
      <c r="E197" s="154">
        <f>D197/C197*100</f>
        <v>99.885551632598876</v>
      </c>
    </row>
    <row r="198" spans="1:5" ht="12.75" customHeight="1" x14ac:dyDescent="0.2">
      <c r="A198" s="140">
        <v>3</v>
      </c>
      <c r="B198" s="132" t="s">
        <v>38</v>
      </c>
      <c r="C198" s="236">
        <f>C199</f>
        <v>7534000</v>
      </c>
      <c r="D198" s="246">
        <f>D199</f>
        <v>7525377.46</v>
      </c>
      <c r="E198" s="154">
        <f>D198/C198*100</f>
        <v>99.885551632598876</v>
      </c>
    </row>
    <row r="199" spans="1:5" ht="12.75" customHeight="1" x14ac:dyDescent="0.2">
      <c r="A199" s="131">
        <v>36</v>
      </c>
      <c r="B199" s="130" t="s">
        <v>124</v>
      </c>
      <c r="C199" s="236">
        <f t="shared" ref="C199:D200" si="56">C200</f>
        <v>7534000</v>
      </c>
      <c r="D199" s="246">
        <f t="shared" si="56"/>
        <v>7525377.46</v>
      </c>
      <c r="E199" s="154">
        <f>D199/C199*100</f>
        <v>99.885551632598876</v>
      </c>
    </row>
    <row r="200" spans="1:5" ht="12.75" customHeight="1" x14ac:dyDescent="0.2">
      <c r="A200" s="160">
        <v>363</v>
      </c>
      <c r="B200" s="138" t="s">
        <v>88</v>
      </c>
      <c r="C200" s="236">
        <f t="shared" si="56"/>
        <v>7534000</v>
      </c>
      <c r="D200" s="246">
        <f t="shared" si="56"/>
        <v>7525377.46</v>
      </c>
      <c r="E200" s="154">
        <f>D200/C200*100</f>
        <v>99.885551632598876</v>
      </c>
    </row>
    <row r="201" spans="1:5" ht="12.75" customHeight="1" x14ac:dyDescent="0.2">
      <c r="A201" s="148">
        <v>3632</v>
      </c>
      <c r="B201" s="148" t="s">
        <v>89</v>
      </c>
      <c r="C201" s="219">
        <v>7534000</v>
      </c>
      <c r="D201" s="254">
        <v>7525377.46</v>
      </c>
      <c r="E201" s="145">
        <f>D201/C201*100</f>
        <v>99.885551632598876</v>
      </c>
    </row>
    <row r="202" spans="1:5" ht="8.25" customHeight="1" x14ac:dyDescent="0.2">
      <c r="A202" s="134"/>
      <c r="B202" s="148"/>
      <c r="C202" s="238"/>
      <c r="D202" s="250"/>
      <c r="E202" s="145"/>
    </row>
    <row r="203" spans="1:5" ht="12.75" customHeight="1" x14ac:dyDescent="0.2">
      <c r="A203" s="140" t="s">
        <v>194</v>
      </c>
      <c r="B203" s="130" t="s">
        <v>115</v>
      </c>
      <c r="C203" s="236">
        <f t="shared" ref="C203:D203" si="57">C204</f>
        <v>241400</v>
      </c>
      <c r="D203" s="246">
        <f t="shared" si="57"/>
        <v>241362.08</v>
      </c>
      <c r="E203" s="154">
        <f t="shared" ref="E203:E207" si="58">D203/C203*100</f>
        <v>99.984291632145812</v>
      </c>
    </row>
    <row r="204" spans="1:5" ht="12.75" customHeight="1" x14ac:dyDescent="0.2">
      <c r="A204" s="140">
        <v>3</v>
      </c>
      <c r="B204" s="132" t="s">
        <v>38</v>
      </c>
      <c r="C204" s="236">
        <f>C205</f>
        <v>241400</v>
      </c>
      <c r="D204" s="246">
        <f>D205</f>
        <v>241362.08</v>
      </c>
      <c r="E204" s="154">
        <f t="shared" si="58"/>
        <v>99.984291632145812</v>
      </c>
    </row>
    <row r="205" spans="1:5" ht="12.75" customHeight="1" x14ac:dyDescent="0.2">
      <c r="A205" s="131">
        <v>36</v>
      </c>
      <c r="B205" s="130" t="s">
        <v>124</v>
      </c>
      <c r="C205" s="236">
        <f>C206</f>
        <v>241400</v>
      </c>
      <c r="D205" s="246">
        <f t="shared" ref="D205" si="59">D206</f>
        <v>241362.08</v>
      </c>
      <c r="E205" s="154">
        <f t="shared" si="58"/>
        <v>99.984291632145812</v>
      </c>
    </row>
    <row r="206" spans="1:5" ht="12.75" customHeight="1" x14ac:dyDescent="0.2">
      <c r="A206" s="160">
        <v>363</v>
      </c>
      <c r="B206" s="138" t="s">
        <v>88</v>
      </c>
      <c r="C206" s="236">
        <f>C207</f>
        <v>241400</v>
      </c>
      <c r="D206" s="246">
        <f>D207</f>
        <v>241362.08</v>
      </c>
      <c r="E206" s="154">
        <f t="shared" si="58"/>
        <v>99.984291632145812</v>
      </c>
    </row>
    <row r="207" spans="1:5" ht="12.75" customHeight="1" x14ac:dyDescent="0.2">
      <c r="A207" s="148">
        <v>3632</v>
      </c>
      <c r="B207" s="148" t="s">
        <v>89</v>
      </c>
      <c r="C207" s="219">
        <v>241400</v>
      </c>
      <c r="D207" s="254">
        <v>241362.08</v>
      </c>
      <c r="E207" s="145">
        <f t="shared" si="58"/>
        <v>99.984291632145812</v>
      </c>
    </row>
    <row r="208" spans="1:5" ht="7.5" customHeight="1" x14ac:dyDescent="0.2">
      <c r="A208" s="134"/>
      <c r="B208" s="148"/>
      <c r="C208" s="219"/>
      <c r="D208" s="254"/>
      <c r="E208" s="145"/>
    </row>
    <row r="209" spans="1:5" ht="12.75" customHeight="1" x14ac:dyDescent="0.2">
      <c r="A209" s="140" t="s">
        <v>195</v>
      </c>
      <c r="B209" s="130" t="s">
        <v>107</v>
      </c>
      <c r="C209" s="236">
        <f t="shared" ref="C209:D209" si="60">C210</f>
        <v>40084000</v>
      </c>
      <c r="D209" s="246">
        <f t="shared" si="60"/>
        <v>39271657.359999999</v>
      </c>
      <c r="E209" s="224">
        <f t="shared" ref="E209:E222" si="61">D209/C209*100</f>
        <v>97.973399261550739</v>
      </c>
    </row>
    <row r="210" spans="1:5" ht="11.45" customHeight="1" x14ac:dyDescent="0.2">
      <c r="A210" s="140">
        <v>3</v>
      </c>
      <c r="B210" s="132" t="s">
        <v>38</v>
      </c>
      <c r="C210" s="236">
        <f>C211+C216</f>
        <v>40084000</v>
      </c>
      <c r="D210" s="246">
        <f>D211+D216</f>
        <v>39271657.359999999</v>
      </c>
      <c r="E210" s="224">
        <f t="shared" si="61"/>
        <v>97.973399261550739</v>
      </c>
    </row>
    <row r="211" spans="1:5" ht="11.45" customHeight="1" x14ac:dyDescent="0.2">
      <c r="A211" s="140">
        <v>31</v>
      </c>
      <c r="B211" s="138" t="s">
        <v>39</v>
      </c>
      <c r="C211" s="236">
        <f>C212+C214</f>
        <v>782017</v>
      </c>
      <c r="D211" s="246">
        <f>D212+D214</f>
        <v>722965.1</v>
      </c>
      <c r="E211" s="224">
        <f t="shared" si="61"/>
        <v>92.448770295274912</v>
      </c>
    </row>
    <row r="212" spans="1:5" ht="11.45" customHeight="1" x14ac:dyDescent="0.2">
      <c r="A212" s="140">
        <v>311</v>
      </c>
      <c r="B212" s="138" t="s">
        <v>83</v>
      </c>
      <c r="C212" s="236">
        <f>C213</f>
        <v>667870</v>
      </c>
      <c r="D212" s="246">
        <f>D213</f>
        <v>620571.37</v>
      </c>
      <c r="E212" s="224">
        <f t="shared" si="61"/>
        <v>92.917988530702075</v>
      </c>
    </row>
    <row r="213" spans="1:5" ht="11.45" customHeight="1" x14ac:dyDescent="0.2">
      <c r="A213" s="134">
        <v>3111</v>
      </c>
      <c r="B213" s="148" t="s">
        <v>40</v>
      </c>
      <c r="C213" s="225">
        <v>667870</v>
      </c>
      <c r="D213" s="247">
        <v>620571.37</v>
      </c>
      <c r="E213" s="226">
        <f t="shared" si="61"/>
        <v>92.917988530702075</v>
      </c>
    </row>
    <row r="214" spans="1:5" ht="11.45" customHeight="1" x14ac:dyDescent="0.2">
      <c r="A214" s="140">
        <v>313</v>
      </c>
      <c r="B214" s="138" t="s">
        <v>43</v>
      </c>
      <c r="C214" s="236">
        <f>C215</f>
        <v>114147</v>
      </c>
      <c r="D214" s="246">
        <f>D215</f>
        <v>102393.73</v>
      </c>
      <c r="E214" s="224">
        <f t="shared" si="61"/>
        <v>89.703391241118908</v>
      </c>
    </row>
    <row r="215" spans="1:5" ht="11.45" customHeight="1" x14ac:dyDescent="0.2">
      <c r="A215" s="134">
        <v>3132</v>
      </c>
      <c r="B215" s="148" t="s">
        <v>135</v>
      </c>
      <c r="C215" s="225">
        <v>114147</v>
      </c>
      <c r="D215" s="247">
        <v>102393.73</v>
      </c>
      <c r="E215" s="226">
        <f t="shared" si="61"/>
        <v>89.703391241118908</v>
      </c>
    </row>
    <row r="216" spans="1:5" ht="12.75" customHeight="1" x14ac:dyDescent="0.2">
      <c r="A216" s="140">
        <v>32</v>
      </c>
      <c r="B216" s="133" t="s">
        <v>3</v>
      </c>
      <c r="C216" s="236">
        <f>C217+C219+C221</f>
        <v>39301983</v>
      </c>
      <c r="D216" s="246">
        <f>D217+D219+D221</f>
        <v>38548692.259999998</v>
      </c>
      <c r="E216" s="224">
        <f t="shared" si="61"/>
        <v>98.083326380757924</v>
      </c>
    </row>
    <row r="217" spans="1:5" ht="12.75" customHeight="1" x14ac:dyDescent="0.2">
      <c r="A217" s="140">
        <v>321</v>
      </c>
      <c r="B217" s="133" t="s">
        <v>7</v>
      </c>
      <c r="C217" s="236">
        <f>C218</f>
        <v>17983</v>
      </c>
      <c r="D217" s="246">
        <f>D218</f>
        <v>14470.36</v>
      </c>
      <c r="E217" s="224">
        <f t="shared" si="61"/>
        <v>80.466885391758893</v>
      </c>
    </row>
    <row r="218" spans="1:5" ht="12.75" customHeight="1" x14ac:dyDescent="0.2">
      <c r="A218" s="79">
        <v>3212</v>
      </c>
      <c r="B218" s="104" t="s">
        <v>45</v>
      </c>
      <c r="C218" s="225">
        <v>17983</v>
      </c>
      <c r="D218" s="247">
        <v>14470.36</v>
      </c>
      <c r="E218" s="226">
        <f t="shared" si="61"/>
        <v>80.466885391758893</v>
      </c>
    </row>
    <row r="219" spans="1:5" ht="12.75" customHeight="1" x14ac:dyDescent="0.2">
      <c r="A219" s="131">
        <v>323</v>
      </c>
      <c r="B219" s="132" t="s">
        <v>11</v>
      </c>
      <c r="C219" s="236">
        <f>C220</f>
        <v>1784000</v>
      </c>
      <c r="D219" s="246">
        <f>D220</f>
        <v>1034224.4</v>
      </c>
      <c r="E219" s="224">
        <f t="shared" si="61"/>
        <v>57.97221973094171</v>
      </c>
    </row>
    <row r="220" spans="1:5" ht="12.75" customHeight="1" x14ac:dyDescent="0.2">
      <c r="A220" s="134">
        <v>3237</v>
      </c>
      <c r="B220" s="137" t="s">
        <v>13</v>
      </c>
      <c r="C220" s="225">
        <v>1784000</v>
      </c>
      <c r="D220" s="247">
        <v>1034224.4</v>
      </c>
      <c r="E220" s="226">
        <f t="shared" si="61"/>
        <v>57.97221973094171</v>
      </c>
    </row>
    <row r="221" spans="1:5" x14ac:dyDescent="0.2">
      <c r="A221" s="140">
        <v>329</v>
      </c>
      <c r="B221" s="138" t="s">
        <v>55</v>
      </c>
      <c r="C221" s="236">
        <f>C222</f>
        <v>37500000</v>
      </c>
      <c r="D221" s="246">
        <f>D222</f>
        <v>37499997.5</v>
      </c>
      <c r="E221" s="224">
        <f t="shared" si="61"/>
        <v>99.999993333333336</v>
      </c>
    </row>
    <row r="222" spans="1:5" ht="12.75" customHeight="1" x14ac:dyDescent="0.2">
      <c r="A222" s="134">
        <v>3299</v>
      </c>
      <c r="B222" s="148" t="s">
        <v>55</v>
      </c>
      <c r="C222" s="225">
        <v>37500000</v>
      </c>
      <c r="D222" s="247">
        <v>37499997.5</v>
      </c>
      <c r="E222" s="226">
        <f t="shared" si="61"/>
        <v>99.999993333333336</v>
      </c>
    </row>
    <row r="223" spans="1:5" ht="8.25" customHeight="1" x14ac:dyDescent="0.2">
      <c r="A223" s="134"/>
      <c r="B223" s="171"/>
      <c r="C223" s="225"/>
      <c r="D223" s="247"/>
      <c r="E223" s="226"/>
    </row>
    <row r="224" spans="1:5" ht="12.75" customHeight="1" x14ac:dyDescent="0.2">
      <c r="A224" s="140" t="s">
        <v>196</v>
      </c>
      <c r="B224" s="130" t="s">
        <v>106</v>
      </c>
      <c r="C224" s="236">
        <f t="shared" ref="C224:D225" si="62">C225</f>
        <v>46900</v>
      </c>
      <c r="D224" s="246">
        <f t="shared" si="62"/>
        <v>46901.25</v>
      </c>
      <c r="E224" s="224">
        <f>D224/C224*100</f>
        <v>100.00266524520256</v>
      </c>
    </row>
    <row r="225" spans="1:5" ht="12.75" customHeight="1" x14ac:dyDescent="0.2">
      <c r="A225" s="140">
        <v>3</v>
      </c>
      <c r="B225" s="132" t="s">
        <v>38</v>
      </c>
      <c r="C225" s="236">
        <f t="shared" si="62"/>
        <v>46900</v>
      </c>
      <c r="D225" s="246">
        <f t="shared" si="62"/>
        <v>46901.25</v>
      </c>
      <c r="E225" s="224">
        <f>D225/C225*100</f>
        <v>100.00266524520256</v>
      </c>
    </row>
    <row r="226" spans="1:5" ht="12.75" customHeight="1" x14ac:dyDescent="0.2">
      <c r="A226" s="140">
        <v>32</v>
      </c>
      <c r="B226" s="133" t="s">
        <v>3</v>
      </c>
      <c r="C226" s="236">
        <f t="shared" ref="C226:D227" si="63">C227</f>
        <v>46900</v>
      </c>
      <c r="D226" s="246">
        <f t="shared" si="63"/>
        <v>46901.25</v>
      </c>
      <c r="E226" s="224">
        <f>D226/C226*100</f>
        <v>100.00266524520256</v>
      </c>
    </row>
    <row r="227" spans="1:5" ht="12.75" customHeight="1" x14ac:dyDescent="0.2">
      <c r="A227" s="131">
        <v>323</v>
      </c>
      <c r="B227" s="132" t="s">
        <v>11</v>
      </c>
      <c r="C227" s="236">
        <f t="shared" si="63"/>
        <v>46900</v>
      </c>
      <c r="D227" s="246">
        <f t="shared" si="63"/>
        <v>46901.25</v>
      </c>
      <c r="E227" s="224">
        <f>D227/C227*100</f>
        <v>100.00266524520256</v>
      </c>
    </row>
    <row r="228" spans="1:5" ht="12.75" customHeight="1" x14ac:dyDescent="0.2">
      <c r="A228" s="134">
        <v>3239</v>
      </c>
      <c r="B228" s="146" t="s">
        <v>54</v>
      </c>
      <c r="C228" s="225">
        <v>46900</v>
      </c>
      <c r="D228" s="247">
        <v>46901.25</v>
      </c>
      <c r="E228" s="226">
        <f>D228/C228*100</f>
        <v>100.00266524520256</v>
      </c>
    </row>
    <row r="229" spans="1:5" ht="8.25" customHeight="1" x14ac:dyDescent="0.2">
      <c r="A229" s="134"/>
      <c r="B229" s="148"/>
      <c r="C229" s="219"/>
      <c r="D229" s="254"/>
      <c r="E229" s="145"/>
    </row>
    <row r="230" spans="1:5" ht="14.25" customHeight="1" x14ac:dyDescent="0.2">
      <c r="A230" s="138" t="s">
        <v>197</v>
      </c>
      <c r="B230" s="130" t="s">
        <v>111</v>
      </c>
      <c r="C230" s="152">
        <f t="shared" ref="C230:D233" si="64">C231</f>
        <v>29750</v>
      </c>
      <c r="D230" s="248">
        <f t="shared" si="64"/>
        <v>29750</v>
      </c>
      <c r="E230" s="214">
        <f>D230/C230*100</f>
        <v>100</v>
      </c>
    </row>
    <row r="231" spans="1:5" ht="11.25" customHeight="1" x14ac:dyDescent="0.2">
      <c r="A231" s="140">
        <v>3</v>
      </c>
      <c r="B231" s="180" t="s">
        <v>38</v>
      </c>
      <c r="C231" s="236">
        <f>C232</f>
        <v>29750</v>
      </c>
      <c r="D231" s="246">
        <f>D232</f>
        <v>29750</v>
      </c>
      <c r="E231" s="154">
        <f>D231/C231*100</f>
        <v>100</v>
      </c>
    </row>
    <row r="232" spans="1:5" ht="13.5" customHeight="1" x14ac:dyDescent="0.2">
      <c r="A232" s="140">
        <v>38</v>
      </c>
      <c r="B232" s="141" t="s">
        <v>57</v>
      </c>
      <c r="C232" s="236">
        <f t="shared" si="64"/>
        <v>29750</v>
      </c>
      <c r="D232" s="246">
        <f t="shared" si="64"/>
        <v>29750</v>
      </c>
      <c r="E232" s="154">
        <f>D232/C232*100</f>
        <v>100</v>
      </c>
    </row>
    <row r="233" spans="1:5" ht="12.75" customHeight="1" x14ac:dyDescent="0.2">
      <c r="A233" s="129">
        <v>386</v>
      </c>
      <c r="B233" s="206" t="s">
        <v>172</v>
      </c>
      <c r="C233" s="152">
        <f t="shared" si="64"/>
        <v>29750</v>
      </c>
      <c r="D233" s="248">
        <f t="shared" si="64"/>
        <v>29750</v>
      </c>
      <c r="E233" s="154">
        <f>D233/C233*100</f>
        <v>100</v>
      </c>
    </row>
    <row r="234" spans="1:5" ht="25.5" x14ac:dyDescent="0.2">
      <c r="A234" s="195">
        <v>3861</v>
      </c>
      <c r="B234" s="196" t="s">
        <v>92</v>
      </c>
      <c r="C234" s="225">
        <v>29750</v>
      </c>
      <c r="D234" s="247">
        <v>29750</v>
      </c>
      <c r="E234" s="145">
        <f>D234/C234*100</f>
        <v>100</v>
      </c>
    </row>
    <row r="235" spans="1:5" ht="8.25" customHeight="1" x14ac:dyDescent="0.2">
      <c r="A235" s="164"/>
      <c r="B235" s="172"/>
      <c r="C235" s="155"/>
      <c r="D235" s="249"/>
      <c r="E235" s="156"/>
    </row>
    <row r="236" spans="1:5" ht="14.25" customHeight="1" x14ac:dyDescent="0.2">
      <c r="A236" s="140" t="s">
        <v>198</v>
      </c>
      <c r="B236" s="130" t="s">
        <v>118</v>
      </c>
      <c r="C236" s="236">
        <f t="shared" ref="C236:D238" si="65">C237</f>
        <v>7807000</v>
      </c>
      <c r="D236" s="246">
        <f t="shared" si="65"/>
        <v>6884501.2300000004</v>
      </c>
      <c r="E236" s="224">
        <f>D236/C236*100</f>
        <v>88.183697066734993</v>
      </c>
    </row>
    <row r="237" spans="1:5" ht="12.75" customHeight="1" x14ac:dyDescent="0.2">
      <c r="A237" s="140">
        <v>3</v>
      </c>
      <c r="B237" s="132" t="s">
        <v>38</v>
      </c>
      <c r="C237" s="236">
        <f t="shared" si="65"/>
        <v>7807000</v>
      </c>
      <c r="D237" s="246">
        <f t="shared" si="65"/>
        <v>6884501.2300000004</v>
      </c>
      <c r="E237" s="224">
        <f>D237/C237*100</f>
        <v>88.183697066734993</v>
      </c>
    </row>
    <row r="238" spans="1:5" ht="12.75" customHeight="1" x14ac:dyDescent="0.2">
      <c r="A238" s="131">
        <v>36</v>
      </c>
      <c r="B238" s="130" t="s">
        <v>124</v>
      </c>
      <c r="C238" s="236">
        <f t="shared" si="65"/>
        <v>7807000</v>
      </c>
      <c r="D238" s="246">
        <f t="shared" si="65"/>
        <v>6884501.2300000004</v>
      </c>
      <c r="E238" s="224">
        <f>D238/C238*100</f>
        <v>88.183697066734993</v>
      </c>
    </row>
    <row r="239" spans="1:5" ht="12.75" customHeight="1" x14ac:dyDescent="0.2">
      <c r="A239" s="131">
        <v>363</v>
      </c>
      <c r="B239" s="138" t="s">
        <v>88</v>
      </c>
      <c r="C239" s="236">
        <f>C240</f>
        <v>7807000</v>
      </c>
      <c r="D239" s="246">
        <f>D240</f>
        <v>6884501.2300000004</v>
      </c>
      <c r="E239" s="224">
        <f>D239/C239*100</f>
        <v>88.183697066734993</v>
      </c>
    </row>
    <row r="240" spans="1:5" ht="12.75" customHeight="1" x14ac:dyDescent="0.2">
      <c r="A240" s="134">
        <v>3632</v>
      </c>
      <c r="B240" s="137" t="s">
        <v>89</v>
      </c>
      <c r="C240" s="225">
        <v>7807000</v>
      </c>
      <c r="D240" s="247">
        <v>6884501.2300000004</v>
      </c>
      <c r="E240" s="226">
        <f>D240/C240*100</f>
        <v>88.183697066734993</v>
      </c>
    </row>
    <row r="241" spans="1:7" ht="9" customHeight="1" x14ac:dyDescent="0.2">
      <c r="A241" s="134"/>
      <c r="B241" s="137"/>
      <c r="C241" s="225"/>
      <c r="D241" s="247"/>
      <c r="E241" s="226"/>
    </row>
    <row r="242" spans="1:7" ht="13.5" customHeight="1" x14ac:dyDescent="0.2">
      <c r="A242" s="138" t="s">
        <v>199</v>
      </c>
      <c r="B242" s="141" t="s">
        <v>138</v>
      </c>
      <c r="C242" s="236">
        <f t="shared" ref="C242:D242" si="66">C243</f>
        <v>71084500</v>
      </c>
      <c r="D242" s="246">
        <f t="shared" si="66"/>
        <v>68016768.710000008</v>
      </c>
      <c r="E242" s="154">
        <f t="shared" ref="E242:E261" si="67">D242/C242*100</f>
        <v>95.6843878904684</v>
      </c>
    </row>
    <row r="243" spans="1:7" ht="13.5" customHeight="1" x14ac:dyDescent="0.2">
      <c r="A243" s="131">
        <v>3</v>
      </c>
      <c r="B243" s="132" t="s">
        <v>38</v>
      </c>
      <c r="C243" s="236">
        <f>C244+C248+C253+C257</f>
        <v>71084500</v>
      </c>
      <c r="D243" s="246">
        <f>D244+D248+D253+D257</f>
        <v>68016768.710000008</v>
      </c>
      <c r="E243" s="154">
        <f t="shared" si="67"/>
        <v>95.6843878904684</v>
      </c>
    </row>
    <row r="244" spans="1:7" ht="13.5" customHeight="1" x14ac:dyDescent="0.2">
      <c r="A244" s="131">
        <v>32</v>
      </c>
      <c r="B244" s="132" t="s">
        <v>3</v>
      </c>
      <c r="C244" s="236">
        <f t="shared" ref="C244:D244" si="68">C245</f>
        <v>3890300</v>
      </c>
      <c r="D244" s="246">
        <f t="shared" si="68"/>
        <v>4100322.6700000004</v>
      </c>
      <c r="E244" s="154">
        <f t="shared" si="67"/>
        <v>105.39862401357223</v>
      </c>
    </row>
    <row r="245" spans="1:7" ht="13.5" customHeight="1" x14ac:dyDescent="0.2">
      <c r="A245" s="131">
        <v>329</v>
      </c>
      <c r="B245" s="132" t="s">
        <v>55</v>
      </c>
      <c r="C245" s="236">
        <f>C246+C247</f>
        <v>3890300</v>
      </c>
      <c r="D245" s="246">
        <f>D246+D247</f>
        <v>4100322.6700000004</v>
      </c>
      <c r="E245" s="154">
        <f t="shared" si="67"/>
        <v>105.39862401357223</v>
      </c>
      <c r="G245" s="239"/>
    </row>
    <row r="246" spans="1:7" ht="13.5" customHeight="1" x14ac:dyDescent="0.2">
      <c r="A246" s="79">
        <v>3296</v>
      </c>
      <c r="B246" s="79" t="s">
        <v>127</v>
      </c>
      <c r="C246" s="4">
        <v>0</v>
      </c>
      <c r="D246" s="235">
        <v>66890.45</v>
      </c>
      <c r="E246" s="232" t="s">
        <v>116</v>
      </c>
      <c r="G246" s="239"/>
    </row>
    <row r="247" spans="1:7" ht="13.5" customHeight="1" x14ac:dyDescent="0.2">
      <c r="A247" s="139">
        <v>3299</v>
      </c>
      <c r="B247" s="147" t="s">
        <v>55</v>
      </c>
      <c r="C247" s="225">
        <v>3890300</v>
      </c>
      <c r="D247" s="247">
        <v>4033432.22</v>
      </c>
      <c r="E247" s="145">
        <f t="shared" si="67"/>
        <v>103.67920777317946</v>
      </c>
    </row>
    <row r="248" spans="1:7" ht="13.5" customHeight="1" x14ac:dyDescent="0.2">
      <c r="A248" s="140">
        <v>35</v>
      </c>
      <c r="B248" s="133" t="s">
        <v>16</v>
      </c>
      <c r="C248" s="236">
        <f>C249+C251</f>
        <v>3698500</v>
      </c>
      <c r="D248" s="246">
        <f>D249+D251</f>
        <v>4101733.17</v>
      </c>
      <c r="E248" s="224">
        <f t="shared" si="67"/>
        <v>110.90261376233607</v>
      </c>
    </row>
    <row r="249" spans="1:7" ht="13.5" customHeight="1" x14ac:dyDescent="0.2">
      <c r="A249" s="131">
        <v>351</v>
      </c>
      <c r="B249" s="133" t="s">
        <v>0</v>
      </c>
      <c r="C249" s="236">
        <f t="shared" ref="C249:D249" si="69">C250</f>
        <v>3454600</v>
      </c>
      <c r="D249" s="246">
        <f t="shared" si="69"/>
        <v>3938006.42</v>
      </c>
      <c r="E249" s="224">
        <f t="shared" si="67"/>
        <v>113.993122792798</v>
      </c>
    </row>
    <row r="250" spans="1:7" ht="13.5" customHeight="1" x14ac:dyDescent="0.2">
      <c r="A250" s="134" t="s">
        <v>17</v>
      </c>
      <c r="B250" s="136" t="s">
        <v>0</v>
      </c>
      <c r="C250" s="225">
        <v>3454600</v>
      </c>
      <c r="D250" s="247">
        <v>3938006.42</v>
      </c>
      <c r="E250" s="226">
        <f t="shared" si="67"/>
        <v>113.993122792798</v>
      </c>
    </row>
    <row r="251" spans="1:7" ht="13.5" customHeight="1" x14ac:dyDescent="0.2">
      <c r="A251" s="160">
        <v>352</v>
      </c>
      <c r="B251" s="205" t="s">
        <v>0</v>
      </c>
      <c r="C251" s="236">
        <f>C252</f>
        <v>243900</v>
      </c>
      <c r="D251" s="246">
        <f>D252</f>
        <v>163726.75</v>
      </c>
      <c r="E251" s="224">
        <f t="shared" si="67"/>
        <v>67.128638786387867</v>
      </c>
    </row>
    <row r="252" spans="1:7" ht="13.5" customHeight="1" x14ac:dyDescent="0.2">
      <c r="A252" s="79">
        <v>3522</v>
      </c>
      <c r="B252" s="106" t="s">
        <v>165</v>
      </c>
      <c r="C252" s="4">
        <v>243900</v>
      </c>
      <c r="D252" s="235">
        <v>163726.75</v>
      </c>
      <c r="E252" s="232">
        <f t="shared" si="67"/>
        <v>67.128638786387867</v>
      </c>
    </row>
    <row r="253" spans="1:7" ht="13.5" customHeight="1" x14ac:dyDescent="0.2">
      <c r="A253" s="140">
        <v>36</v>
      </c>
      <c r="B253" s="130" t="s">
        <v>124</v>
      </c>
      <c r="C253" s="236">
        <f t="shared" ref="C253:D253" si="70">C254</f>
        <v>38732500</v>
      </c>
      <c r="D253" s="246">
        <f t="shared" si="70"/>
        <v>35974551.810000002</v>
      </c>
      <c r="E253" s="224">
        <f t="shared" si="67"/>
        <v>92.879498638094631</v>
      </c>
    </row>
    <row r="254" spans="1:7" ht="13.5" customHeight="1" x14ac:dyDescent="0.2">
      <c r="A254" s="140">
        <v>363</v>
      </c>
      <c r="B254" s="138" t="s">
        <v>88</v>
      </c>
      <c r="C254" s="236">
        <f>C255+C256</f>
        <v>38732500</v>
      </c>
      <c r="D254" s="246">
        <f>D255+D256</f>
        <v>35974551.810000002</v>
      </c>
      <c r="E254" s="224">
        <f t="shared" si="67"/>
        <v>92.879498638094631</v>
      </c>
      <c r="G254" s="239"/>
    </row>
    <row r="255" spans="1:7" ht="13.5" customHeight="1" x14ac:dyDescent="0.2">
      <c r="A255" s="134">
        <v>3631</v>
      </c>
      <c r="B255" s="148" t="s">
        <v>105</v>
      </c>
      <c r="C255" s="225">
        <v>1324000</v>
      </c>
      <c r="D255" s="247">
        <v>113115.79</v>
      </c>
      <c r="E255" s="226">
        <f t="shared" si="67"/>
        <v>8.5434886706948632</v>
      </c>
      <c r="G255" s="239"/>
    </row>
    <row r="256" spans="1:7" ht="13.5" customHeight="1" x14ac:dyDescent="0.2">
      <c r="A256" s="134">
        <v>3632</v>
      </c>
      <c r="B256" s="148" t="s">
        <v>89</v>
      </c>
      <c r="C256" s="225">
        <v>37408500</v>
      </c>
      <c r="D256" s="247">
        <v>35861436.020000003</v>
      </c>
      <c r="E256" s="226">
        <f t="shared" si="67"/>
        <v>95.864405202026276</v>
      </c>
    </row>
    <row r="257" spans="1:5" ht="13.5" customHeight="1" x14ac:dyDescent="0.2">
      <c r="A257" s="140">
        <v>38</v>
      </c>
      <c r="B257" s="141" t="s">
        <v>57</v>
      </c>
      <c r="C257" s="236">
        <f>C258+C260</f>
        <v>24763200</v>
      </c>
      <c r="D257" s="246">
        <f>D258+D260</f>
        <v>23840161.059999999</v>
      </c>
      <c r="E257" s="224">
        <f t="shared" si="67"/>
        <v>96.272537717257862</v>
      </c>
    </row>
    <row r="258" spans="1:5" ht="13.5" customHeight="1" x14ac:dyDescent="0.2">
      <c r="A258" s="140">
        <v>381</v>
      </c>
      <c r="B258" s="138" t="s">
        <v>37</v>
      </c>
      <c r="C258" s="222">
        <f t="shared" ref="C258:D258" si="71">C259</f>
        <v>49200</v>
      </c>
      <c r="D258" s="255">
        <f t="shared" si="71"/>
        <v>28342</v>
      </c>
      <c r="E258" s="224">
        <f t="shared" si="67"/>
        <v>57.605691056910565</v>
      </c>
    </row>
    <row r="259" spans="1:5" ht="13.5" customHeight="1" x14ac:dyDescent="0.2">
      <c r="A259" s="134">
        <v>3811</v>
      </c>
      <c r="B259" s="148" t="s">
        <v>19</v>
      </c>
      <c r="C259" s="219">
        <v>49200</v>
      </c>
      <c r="D259" s="254">
        <v>28342</v>
      </c>
      <c r="E259" s="226">
        <f t="shared" si="67"/>
        <v>57.605691056910565</v>
      </c>
    </row>
    <row r="260" spans="1:5" ht="13.5" customHeight="1" x14ac:dyDescent="0.2">
      <c r="A260" s="129">
        <v>386</v>
      </c>
      <c r="B260" s="206" t="s">
        <v>172</v>
      </c>
      <c r="C260" s="152">
        <f t="shared" ref="C260:D260" si="72">C261</f>
        <v>24714000</v>
      </c>
      <c r="D260" s="248">
        <f t="shared" si="72"/>
        <v>23811819.059999999</v>
      </c>
      <c r="E260" s="224">
        <f t="shared" si="67"/>
        <v>96.349514688031064</v>
      </c>
    </row>
    <row r="261" spans="1:5" ht="12" customHeight="1" x14ac:dyDescent="0.2">
      <c r="A261" s="195">
        <v>3861</v>
      </c>
      <c r="B261" s="196" t="s">
        <v>92</v>
      </c>
      <c r="C261" s="225">
        <v>24714000</v>
      </c>
      <c r="D261" s="247">
        <v>23811819.059999999</v>
      </c>
      <c r="E261" s="226">
        <f t="shared" si="67"/>
        <v>96.349514688031064</v>
      </c>
    </row>
    <row r="262" spans="1:5" ht="13.5" customHeight="1" x14ac:dyDescent="0.2">
      <c r="A262" s="134"/>
      <c r="B262" s="148"/>
      <c r="C262" s="225"/>
      <c r="D262" s="247"/>
      <c r="E262" s="226"/>
    </row>
    <row r="263" spans="1:5" ht="12.75" customHeight="1" x14ac:dyDescent="0.2">
      <c r="A263" s="140" t="s">
        <v>200</v>
      </c>
      <c r="B263" s="130" t="s">
        <v>160</v>
      </c>
      <c r="C263" s="236">
        <f t="shared" ref="C263:D265" si="73">C264</f>
        <v>2178700</v>
      </c>
      <c r="D263" s="246">
        <f t="shared" si="73"/>
        <v>1922424.82</v>
      </c>
      <c r="E263" s="224">
        <f>D263/C263*100</f>
        <v>88.237243310230866</v>
      </c>
    </row>
    <row r="264" spans="1:5" ht="12.75" customHeight="1" x14ac:dyDescent="0.2">
      <c r="A264" s="140">
        <v>3</v>
      </c>
      <c r="B264" s="132" t="s">
        <v>38</v>
      </c>
      <c r="C264" s="236">
        <f t="shared" si="73"/>
        <v>2178700</v>
      </c>
      <c r="D264" s="246">
        <f t="shared" si="73"/>
        <v>1922424.82</v>
      </c>
      <c r="E264" s="224">
        <f>D264/C264*100</f>
        <v>88.237243310230866</v>
      </c>
    </row>
    <row r="265" spans="1:5" ht="12.75" customHeight="1" x14ac:dyDescent="0.2">
      <c r="A265" s="131">
        <v>36</v>
      </c>
      <c r="B265" s="130" t="s">
        <v>124</v>
      </c>
      <c r="C265" s="236">
        <f t="shared" si="73"/>
        <v>2178700</v>
      </c>
      <c r="D265" s="246">
        <f t="shared" si="73"/>
        <v>1922424.82</v>
      </c>
      <c r="E265" s="224">
        <f>D265/C265*100</f>
        <v>88.237243310230866</v>
      </c>
    </row>
    <row r="266" spans="1:5" ht="12.75" customHeight="1" x14ac:dyDescent="0.2">
      <c r="A266" s="131">
        <v>363</v>
      </c>
      <c r="B266" s="138" t="s">
        <v>88</v>
      </c>
      <c r="C266" s="236">
        <f>C267</f>
        <v>2178700</v>
      </c>
      <c r="D266" s="246">
        <f>D267</f>
        <v>1922424.82</v>
      </c>
      <c r="E266" s="224">
        <f>D266/C266*100</f>
        <v>88.237243310230866</v>
      </c>
    </row>
    <row r="267" spans="1:5" ht="12.75" customHeight="1" x14ac:dyDescent="0.2">
      <c r="A267" s="134">
        <v>3632</v>
      </c>
      <c r="B267" s="137" t="s">
        <v>89</v>
      </c>
      <c r="C267" s="225">
        <v>2178700</v>
      </c>
      <c r="D267" s="247">
        <v>1922424.82</v>
      </c>
      <c r="E267" s="226">
        <f>D267/C267*100</f>
        <v>88.237243310230866</v>
      </c>
    </row>
    <row r="268" spans="1:5" ht="13.5" customHeight="1" x14ac:dyDescent="0.2">
      <c r="A268" s="146"/>
      <c r="B268" s="147"/>
      <c r="C268" s="225"/>
      <c r="D268" s="247"/>
      <c r="E268" s="145"/>
    </row>
    <row r="269" spans="1:5" ht="13.5" customHeight="1" x14ac:dyDescent="0.2">
      <c r="A269" s="140" t="s">
        <v>201</v>
      </c>
      <c r="B269" s="130" t="s">
        <v>174</v>
      </c>
      <c r="C269" s="236">
        <f>C270</f>
        <v>15700200</v>
      </c>
      <c r="D269" s="246">
        <f>D270</f>
        <v>15670044.310000001</v>
      </c>
      <c r="E269" s="224">
        <f t="shared" ref="E269:E280" si="74">D269/C269*100</f>
        <v>99.807927988178506</v>
      </c>
    </row>
    <row r="270" spans="1:5" ht="13.5" customHeight="1" x14ac:dyDescent="0.2">
      <c r="A270" s="140">
        <v>3</v>
      </c>
      <c r="B270" s="132" t="s">
        <v>38</v>
      </c>
      <c r="C270" s="236">
        <f>C271+C274+C278</f>
        <v>15700200</v>
      </c>
      <c r="D270" s="246">
        <f>D271+D274+D278</f>
        <v>15670044.310000001</v>
      </c>
      <c r="E270" s="224">
        <f t="shared" si="74"/>
        <v>99.807927988178506</v>
      </c>
    </row>
    <row r="271" spans="1:5" ht="13.5" customHeight="1" x14ac:dyDescent="0.2">
      <c r="A271" s="131">
        <v>35</v>
      </c>
      <c r="B271" s="133" t="s">
        <v>16</v>
      </c>
      <c r="C271" s="236">
        <f t="shared" ref="C271:D271" si="75">C272</f>
        <v>142200</v>
      </c>
      <c r="D271" s="246">
        <f t="shared" si="75"/>
        <v>0</v>
      </c>
      <c r="E271" s="224">
        <f t="shared" si="74"/>
        <v>0</v>
      </c>
    </row>
    <row r="272" spans="1:5" ht="13.5" customHeight="1" x14ac:dyDescent="0.2">
      <c r="A272" s="135">
        <v>352</v>
      </c>
      <c r="B272" s="205" t="s">
        <v>164</v>
      </c>
      <c r="C272" s="236">
        <f>C273</f>
        <v>142200</v>
      </c>
      <c r="D272" s="246">
        <f>D273</f>
        <v>0</v>
      </c>
      <c r="E272" s="224">
        <f t="shared" si="74"/>
        <v>0</v>
      </c>
    </row>
    <row r="273" spans="1:5" ht="13.5" customHeight="1" x14ac:dyDescent="0.2">
      <c r="A273" s="134">
        <v>3522</v>
      </c>
      <c r="B273" s="136" t="s">
        <v>165</v>
      </c>
      <c r="C273" s="225">
        <v>142200</v>
      </c>
      <c r="D273" s="247">
        <v>0</v>
      </c>
      <c r="E273" s="226">
        <f t="shared" si="74"/>
        <v>0</v>
      </c>
    </row>
    <row r="274" spans="1:5" ht="13.5" customHeight="1" x14ac:dyDescent="0.2">
      <c r="A274" s="131">
        <v>36</v>
      </c>
      <c r="B274" s="130" t="s">
        <v>124</v>
      </c>
      <c r="C274" s="236">
        <f t="shared" ref="C274:D274" si="76">C275</f>
        <v>15274100</v>
      </c>
      <c r="D274" s="246">
        <f t="shared" si="76"/>
        <v>15439293.140000001</v>
      </c>
      <c r="E274" s="224">
        <f t="shared" si="74"/>
        <v>101.08152454154418</v>
      </c>
    </row>
    <row r="275" spans="1:5" ht="13.5" customHeight="1" x14ac:dyDescent="0.2">
      <c r="A275" s="131">
        <v>363</v>
      </c>
      <c r="B275" s="138" t="s">
        <v>88</v>
      </c>
      <c r="C275" s="236">
        <f>C276+C277</f>
        <v>15274100</v>
      </c>
      <c r="D275" s="246">
        <f>D276+D277</f>
        <v>15439293.140000001</v>
      </c>
      <c r="E275" s="224">
        <f t="shared" si="74"/>
        <v>101.08152454154418</v>
      </c>
    </row>
    <row r="276" spans="1:5" ht="13.5" customHeight="1" x14ac:dyDescent="0.2">
      <c r="A276" s="134">
        <v>3631</v>
      </c>
      <c r="B276" s="148" t="s">
        <v>105</v>
      </c>
      <c r="C276" s="225">
        <v>3227900</v>
      </c>
      <c r="D276" s="247">
        <v>3537618.15</v>
      </c>
      <c r="E276" s="226">
        <f t="shared" si="74"/>
        <v>109.59503547197869</v>
      </c>
    </row>
    <row r="277" spans="1:5" ht="13.5" customHeight="1" x14ac:dyDescent="0.2">
      <c r="A277" s="134">
        <v>3632</v>
      </c>
      <c r="B277" s="148" t="s">
        <v>89</v>
      </c>
      <c r="C277" s="219">
        <v>12046200</v>
      </c>
      <c r="D277" s="254">
        <v>11901674.99</v>
      </c>
      <c r="E277" s="226">
        <f t="shared" si="74"/>
        <v>98.800243977353858</v>
      </c>
    </row>
    <row r="278" spans="1:5" ht="13.5" customHeight="1" x14ac:dyDescent="0.2">
      <c r="A278" s="140">
        <v>38</v>
      </c>
      <c r="B278" s="141" t="s">
        <v>57</v>
      </c>
      <c r="C278" s="222">
        <f t="shared" ref="C278:D279" si="77">C279</f>
        <v>283900</v>
      </c>
      <c r="D278" s="255">
        <f t="shared" si="77"/>
        <v>230751.17</v>
      </c>
      <c r="E278" s="224">
        <f t="shared" si="74"/>
        <v>81.279031349066571</v>
      </c>
    </row>
    <row r="279" spans="1:5" ht="13.5" customHeight="1" x14ac:dyDescent="0.2">
      <c r="A279" s="140">
        <v>381</v>
      </c>
      <c r="B279" s="138" t="s">
        <v>37</v>
      </c>
      <c r="C279" s="222">
        <f t="shared" si="77"/>
        <v>283900</v>
      </c>
      <c r="D279" s="255">
        <f t="shared" si="77"/>
        <v>230751.17</v>
      </c>
      <c r="E279" s="224">
        <f t="shared" si="74"/>
        <v>81.279031349066571</v>
      </c>
    </row>
    <row r="280" spans="1:5" ht="13.5" customHeight="1" x14ac:dyDescent="0.2">
      <c r="A280" s="134">
        <v>3811</v>
      </c>
      <c r="B280" s="148" t="s">
        <v>19</v>
      </c>
      <c r="C280" s="219">
        <v>283900</v>
      </c>
      <c r="D280" s="254">
        <v>230751.17</v>
      </c>
      <c r="E280" s="226">
        <f t="shared" si="74"/>
        <v>81.279031349066571</v>
      </c>
    </row>
    <row r="281" spans="1:5" ht="13.5" customHeight="1" x14ac:dyDescent="0.2">
      <c r="A281" s="134"/>
      <c r="B281" s="148"/>
      <c r="C281" s="219"/>
      <c r="D281" s="254"/>
      <c r="E281" s="226"/>
    </row>
    <row r="282" spans="1:5" ht="12.75" customHeight="1" x14ac:dyDescent="0.2">
      <c r="A282" s="212" t="s">
        <v>202</v>
      </c>
      <c r="B282" s="213" t="s">
        <v>181</v>
      </c>
      <c r="C282" s="236">
        <f t="shared" ref="C282:D282" si="78">C283</f>
        <v>5562900</v>
      </c>
      <c r="D282" s="246">
        <f t="shared" si="78"/>
        <v>2686514.9</v>
      </c>
      <c r="E282" s="224">
        <f t="shared" ref="E282:E302" si="79">D282/C282*100</f>
        <v>48.293424293084541</v>
      </c>
    </row>
    <row r="283" spans="1:5" ht="12.75" customHeight="1" x14ac:dyDescent="0.2">
      <c r="A283" s="140">
        <v>3</v>
      </c>
      <c r="B283" s="132" t="s">
        <v>38</v>
      </c>
      <c r="C283" s="236">
        <f>C284+C291+C296+C300</f>
        <v>5562900</v>
      </c>
      <c r="D283" s="246">
        <f>D284+D291+D296+D300</f>
        <v>2686514.9</v>
      </c>
      <c r="E283" s="224">
        <f t="shared" si="79"/>
        <v>48.293424293084541</v>
      </c>
    </row>
    <row r="284" spans="1:5" ht="12.75" customHeight="1" x14ac:dyDescent="0.2">
      <c r="A284" s="140">
        <v>32</v>
      </c>
      <c r="B284" s="133" t="s">
        <v>3</v>
      </c>
      <c r="C284" s="236">
        <f>C285+C289</f>
        <v>151900</v>
      </c>
      <c r="D284" s="246">
        <f>D285+D289</f>
        <v>126692.66</v>
      </c>
      <c r="E284" s="224">
        <f t="shared" si="79"/>
        <v>83.405306122448991</v>
      </c>
    </row>
    <row r="285" spans="1:5" ht="12.75" customHeight="1" x14ac:dyDescent="0.2">
      <c r="A285" s="140">
        <v>323</v>
      </c>
      <c r="B285" s="132" t="s">
        <v>11</v>
      </c>
      <c r="C285" s="236">
        <f>C286+C287+C288</f>
        <v>131200</v>
      </c>
      <c r="D285" s="246">
        <f>D286+D287+D288</f>
        <v>106067.66</v>
      </c>
      <c r="E285" s="224">
        <f t="shared" si="79"/>
        <v>80.844253048780487</v>
      </c>
    </row>
    <row r="286" spans="1:5" ht="12.75" customHeight="1" x14ac:dyDescent="0.2">
      <c r="A286" s="134">
        <v>3233</v>
      </c>
      <c r="B286" s="104" t="s">
        <v>50</v>
      </c>
      <c r="C286" s="225">
        <v>65000</v>
      </c>
      <c r="D286" s="247">
        <v>40000</v>
      </c>
      <c r="E286" s="226">
        <f t="shared" si="79"/>
        <v>61.53846153846154</v>
      </c>
    </row>
    <row r="287" spans="1:5" ht="12.75" customHeight="1" x14ac:dyDescent="0.2">
      <c r="A287" s="79">
        <v>3235</v>
      </c>
      <c r="B287" s="104" t="s">
        <v>52</v>
      </c>
      <c r="C287" s="4">
        <v>7300</v>
      </c>
      <c r="D287" s="235">
        <v>7235</v>
      </c>
      <c r="E287" s="226">
        <f t="shared" si="79"/>
        <v>99.109589041095887</v>
      </c>
    </row>
    <row r="288" spans="1:5" ht="12.75" customHeight="1" x14ac:dyDescent="0.2">
      <c r="A288" s="134">
        <v>3237</v>
      </c>
      <c r="B288" s="137" t="s">
        <v>13</v>
      </c>
      <c r="C288" s="225">
        <v>58900</v>
      </c>
      <c r="D288" s="247">
        <v>58832.66</v>
      </c>
      <c r="E288" s="226">
        <f t="shared" si="79"/>
        <v>99.885670628183362</v>
      </c>
    </row>
    <row r="289" spans="1:5" ht="12.75" customHeight="1" x14ac:dyDescent="0.2">
      <c r="A289" s="131">
        <v>329</v>
      </c>
      <c r="B289" s="138" t="s">
        <v>55</v>
      </c>
      <c r="C289" s="236">
        <f>SUM(C290:C290)</f>
        <v>20700</v>
      </c>
      <c r="D289" s="246">
        <f>SUM(D290:D290)</f>
        <v>20625</v>
      </c>
      <c r="E289" s="224">
        <f t="shared" si="79"/>
        <v>99.637681159420282</v>
      </c>
    </row>
    <row r="290" spans="1:5" ht="12.75" customHeight="1" x14ac:dyDescent="0.2">
      <c r="A290" s="79">
        <v>3293</v>
      </c>
      <c r="B290" s="79" t="s">
        <v>56</v>
      </c>
      <c r="C290" s="4">
        <v>20700</v>
      </c>
      <c r="D290" s="235">
        <v>20625</v>
      </c>
      <c r="E290" s="226">
        <f t="shared" si="79"/>
        <v>99.637681159420282</v>
      </c>
    </row>
    <row r="291" spans="1:5" ht="12.75" customHeight="1" x14ac:dyDescent="0.2">
      <c r="A291" s="131">
        <v>35</v>
      </c>
      <c r="B291" s="133" t="s">
        <v>16</v>
      </c>
      <c r="C291" s="236">
        <f>C292+C294</f>
        <v>1860000</v>
      </c>
      <c r="D291" s="246">
        <f>D292+D294</f>
        <v>614736.66</v>
      </c>
      <c r="E291" s="224">
        <f t="shared" si="79"/>
        <v>33.050358064516132</v>
      </c>
    </row>
    <row r="292" spans="1:5" ht="12.75" customHeight="1" x14ac:dyDescent="0.2">
      <c r="A292" s="131">
        <v>351</v>
      </c>
      <c r="B292" s="133" t="s">
        <v>0</v>
      </c>
      <c r="C292" s="236">
        <f>C293</f>
        <v>300000</v>
      </c>
      <c r="D292" s="246">
        <f t="shared" ref="D292" si="80">D293</f>
        <v>0</v>
      </c>
      <c r="E292" s="224">
        <f t="shared" si="79"/>
        <v>0</v>
      </c>
    </row>
    <row r="293" spans="1:5" ht="12.75" customHeight="1" x14ac:dyDescent="0.2">
      <c r="A293" s="134" t="s">
        <v>17</v>
      </c>
      <c r="B293" s="136" t="s">
        <v>0</v>
      </c>
      <c r="C293" s="225">
        <v>300000</v>
      </c>
      <c r="D293" s="247">
        <v>0</v>
      </c>
      <c r="E293" s="226">
        <f t="shared" si="79"/>
        <v>0</v>
      </c>
    </row>
    <row r="294" spans="1:5" ht="12.75" customHeight="1" x14ac:dyDescent="0.2">
      <c r="A294" s="135">
        <v>352</v>
      </c>
      <c r="B294" s="205" t="s">
        <v>164</v>
      </c>
      <c r="C294" s="236">
        <f>C295</f>
        <v>1560000</v>
      </c>
      <c r="D294" s="246">
        <f>D295</f>
        <v>614736.66</v>
      </c>
      <c r="E294" s="224">
        <f t="shared" si="79"/>
        <v>39.40619615384616</v>
      </c>
    </row>
    <row r="295" spans="1:5" ht="12.75" customHeight="1" x14ac:dyDescent="0.2">
      <c r="A295" s="134">
        <v>3522</v>
      </c>
      <c r="B295" s="136" t="s">
        <v>165</v>
      </c>
      <c r="C295" s="225">
        <v>1560000</v>
      </c>
      <c r="D295" s="247">
        <v>614736.66</v>
      </c>
      <c r="E295" s="226">
        <f t="shared" si="79"/>
        <v>39.40619615384616</v>
      </c>
    </row>
    <row r="296" spans="1:5" ht="12.75" customHeight="1" x14ac:dyDescent="0.2">
      <c r="A296" s="131">
        <v>36</v>
      </c>
      <c r="B296" s="130" t="s">
        <v>124</v>
      </c>
      <c r="C296" s="236">
        <f>C297</f>
        <v>2111000</v>
      </c>
      <c r="D296" s="246">
        <f>D297</f>
        <v>627658.05999999994</v>
      </c>
      <c r="E296" s="224">
        <f t="shared" si="79"/>
        <v>29.732736144007575</v>
      </c>
    </row>
    <row r="297" spans="1:5" ht="12.75" customHeight="1" x14ac:dyDescent="0.2">
      <c r="A297" s="131">
        <v>363</v>
      </c>
      <c r="B297" s="138" t="s">
        <v>88</v>
      </c>
      <c r="C297" s="236">
        <f>C298+C299</f>
        <v>2111000</v>
      </c>
      <c r="D297" s="246">
        <f>D298+D299</f>
        <v>627658.05999999994</v>
      </c>
      <c r="E297" s="224">
        <f t="shared" si="79"/>
        <v>29.732736144007575</v>
      </c>
    </row>
    <row r="298" spans="1:5" ht="12.75" customHeight="1" x14ac:dyDescent="0.2">
      <c r="A298" s="134">
        <v>3631</v>
      </c>
      <c r="B298" s="137" t="s">
        <v>105</v>
      </c>
      <c r="C298" s="225">
        <v>1145000</v>
      </c>
      <c r="D298" s="247">
        <v>531435.36</v>
      </c>
      <c r="E298" s="226">
        <f t="shared" si="79"/>
        <v>46.413568558951965</v>
      </c>
    </row>
    <row r="299" spans="1:5" ht="12.75" customHeight="1" x14ac:dyDescent="0.2">
      <c r="A299" s="134">
        <v>3632</v>
      </c>
      <c r="B299" s="148" t="s">
        <v>89</v>
      </c>
      <c r="C299" s="219">
        <v>966000</v>
      </c>
      <c r="D299" s="254">
        <v>96222.7</v>
      </c>
      <c r="E299" s="226">
        <f t="shared" si="79"/>
        <v>9.9609420289855066</v>
      </c>
    </row>
    <row r="300" spans="1:5" ht="12.75" customHeight="1" x14ac:dyDescent="0.2">
      <c r="A300" s="131">
        <v>38</v>
      </c>
      <c r="B300" s="133" t="s">
        <v>57</v>
      </c>
      <c r="C300" s="236">
        <f t="shared" ref="C300:D300" si="81">C301</f>
        <v>1440000</v>
      </c>
      <c r="D300" s="246">
        <f t="shared" si="81"/>
        <v>1317427.52</v>
      </c>
      <c r="E300" s="224">
        <f t="shared" si="79"/>
        <v>91.488022222222227</v>
      </c>
    </row>
    <row r="301" spans="1:5" ht="12.75" customHeight="1" x14ac:dyDescent="0.2">
      <c r="A301" s="131">
        <v>382</v>
      </c>
      <c r="B301" s="133" t="s">
        <v>76</v>
      </c>
      <c r="C301" s="236">
        <f>C302+C303</f>
        <v>1440000</v>
      </c>
      <c r="D301" s="246">
        <f>D302+D303</f>
        <v>1317427.52</v>
      </c>
      <c r="E301" s="224">
        <f t="shared" si="79"/>
        <v>91.488022222222227</v>
      </c>
    </row>
    <row r="302" spans="1:5" ht="12.75" customHeight="1" x14ac:dyDescent="0.2">
      <c r="A302" s="139">
        <v>3821</v>
      </c>
      <c r="B302" s="218" t="s">
        <v>220</v>
      </c>
      <c r="C302" s="221">
        <v>1440000</v>
      </c>
      <c r="D302" s="226">
        <v>1317427.52</v>
      </c>
      <c r="E302" s="226">
        <f t="shared" si="79"/>
        <v>91.488022222222227</v>
      </c>
    </row>
    <row r="303" spans="1:5" ht="12.75" customHeight="1" x14ac:dyDescent="0.2">
      <c r="A303" s="134"/>
      <c r="B303" s="148"/>
      <c r="C303" s="219"/>
      <c r="D303" s="254"/>
      <c r="E303" s="226"/>
    </row>
    <row r="304" spans="1:5" ht="12.75" customHeight="1" x14ac:dyDescent="0.2">
      <c r="A304" s="140" t="s">
        <v>213</v>
      </c>
      <c r="B304" s="130" t="s">
        <v>216</v>
      </c>
      <c r="C304" s="236">
        <f t="shared" ref="C304:D307" si="82">C305</f>
        <v>33360700</v>
      </c>
      <c r="D304" s="246">
        <f t="shared" si="82"/>
        <v>33360667.030000001</v>
      </c>
      <c r="E304" s="224">
        <f>D304/C304*100</f>
        <v>99.99990117113849</v>
      </c>
    </row>
    <row r="305" spans="1:8" ht="12.75" customHeight="1" x14ac:dyDescent="0.2">
      <c r="A305" s="140">
        <v>3</v>
      </c>
      <c r="B305" s="132" t="s">
        <v>38</v>
      </c>
      <c r="C305" s="236">
        <f t="shared" si="82"/>
        <v>33360700</v>
      </c>
      <c r="D305" s="246">
        <f t="shared" si="82"/>
        <v>33360667.030000001</v>
      </c>
      <c r="E305" s="224">
        <f>D305/C305*100</f>
        <v>99.99990117113849</v>
      </c>
    </row>
    <row r="306" spans="1:8" ht="12.75" customHeight="1" x14ac:dyDescent="0.2">
      <c r="A306" s="131">
        <v>38</v>
      </c>
      <c r="B306" s="133" t="s">
        <v>57</v>
      </c>
      <c r="C306" s="236">
        <f t="shared" si="82"/>
        <v>33360700</v>
      </c>
      <c r="D306" s="246">
        <f t="shared" si="82"/>
        <v>33360667.030000001</v>
      </c>
      <c r="E306" s="224">
        <f>D306/C306*100</f>
        <v>99.99990117113849</v>
      </c>
    </row>
    <row r="307" spans="1:8" ht="12.75" customHeight="1" x14ac:dyDescent="0.2">
      <c r="A307" s="212">
        <v>383</v>
      </c>
      <c r="B307" s="216" t="s">
        <v>211</v>
      </c>
      <c r="C307" s="236">
        <f t="shared" si="82"/>
        <v>33360700</v>
      </c>
      <c r="D307" s="246">
        <f t="shared" si="82"/>
        <v>33360667.030000001</v>
      </c>
      <c r="E307" s="224">
        <f>D307/C307*100</f>
        <v>99.99990117113849</v>
      </c>
    </row>
    <row r="308" spans="1:8" ht="12.75" customHeight="1" x14ac:dyDescent="0.2">
      <c r="A308" s="202">
        <v>3831</v>
      </c>
      <c r="B308" s="104" t="s">
        <v>212</v>
      </c>
      <c r="C308" s="225">
        <v>33360700</v>
      </c>
      <c r="D308" s="247">
        <v>33360667.030000001</v>
      </c>
      <c r="E308" s="226">
        <f>D308/C308*100</f>
        <v>99.99990117113849</v>
      </c>
    </row>
    <row r="309" spans="1:8" ht="12.75" customHeight="1" x14ac:dyDescent="0.2">
      <c r="A309" s="134"/>
      <c r="B309" s="137"/>
      <c r="C309" s="225"/>
      <c r="D309" s="247"/>
      <c r="E309" s="226"/>
    </row>
    <row r="310" spans="1:8" ht="22.5" customHeight="1" x14ac:dyDescent="0.2">
      <c r="A310" s="165">
        <v>2002</v>
      </c>
      <c r="B310" s="140" t="s">
        <v>69</v>
      </c>
      <c r="C310" s="227">
        <f>C312+C318+C334+C340+C378+C384+C390+C356+C362+C368</f>
        <v>1062675700</v>
      </c>
      <c r="D310" s="251">
        <f>D312+D318+D334+D340+D378+D384+D390+D356+D362+D368</f>
        <v>905420474.97000003</v>
      </c>
      <c r="E310" s="193">
        <f>D310/C310*100</f>
        <v>85.201955306778927</v>
      </c>
      <c r="H310" s="237"/>
    </row>
    <row r="311" spans="1:8" ht="13.5" customHeight="1" x14ac:dyDescent="0.2">
      <c r="A311" s="140"/>
      <c r="B311" s="141"/>
      <c r="C311" s="236"/>
      <c r="D311" s="246"/>
      <c r="E311" s="173"/>
    </row>
    <row r="312" spans="1:8" s="163" customFormat="1" ht="26.25" customHeight="1" x14ac:dyDescent="0.2">
      <c r="A312" s="129" t="s">
        <v>203</v>
      </c>
      <c r="B312" s="130" t="s">
        <v>175</v>
      </c>
      <c r="C312" s="236">
        <f t="shared" ref="C312:D313" si="83">C313</f>
        <v>6610000</v>
      </c>
      <c r="D312" s="246">
        <f t="shared" si="83"/>
        <v>0</v>
      </c>
      <c r="E312" s="224">
        <f t="shared" ref="E312:E316" si="84">D312/C312*100</f>
        <v>0</v>
      </c>
    </row>
    <row r="313" spans="1:8" s="163" customFormat="1" ht="12.75" customHeight="1" x14ac:dyDescent="0.2">
      <c r="A313" s="140">
        <v>3</v>
      </c>
      <c r="B313" s="132" t="s">
        <v>38</v>
      </c>
      <c r="C313" s="236">
        <f t="shared" si="83"/>
        <v>6610000</v>
      </c>
      <c r="D313" s="246">
        <f t="shared" si="83"/>
        <v>0</v>
      </c>
      <c r="E313" s="224">
        <f t="shared" si="84"/>
        <v>0</v>
      </c>
    </row>
    <row r="314" spans="1:8" s="163" customFormat="1" ht="12.75" customHeight="1" x14ac:dyDescent="0.2">
      <c r="A314" s="140">
        <v>35</v>
      </c>
      <c r="B314" s="133" t="s">
        <v>16</v>
      </c>
      <c r="C314" s="236">
        <f>C315</f>
        <v>6610000</v>
      </c>
      <c r="D314" s="246">
        <f>D315</f>
        <v>0</v>
      </c>
      <c r="E314" s="224">
        <f t="shared" si="84"/>
        <v>0</v>
      </c>
    </row>
    <row r="315" spans="1:8" s="163" customFormat="1" ht="12.75" customHeight="1" x14ac:dyDescent="0.2">
      <c r="A315" s="135">
        <v>352</v>
      </c>
      <c r="B315" s="205" t="s">
        <v>164</v>
      </c>
      <c r="C315" s="236">
        <f t="shared" ref="C315:D315" si="85">C316</f>
        <v>6610000</v>
      </c>
      <c r="D315" s="246">
        <f t="shared" si="85"/>
        <v>0</v>
      </c>
      <c r="E315" s="224">
        <f t="shared" si="84"/>
        <v>0</v>
      </c>
    </row>
    <row r="316" spans="1:8" s="163" customFormat="1" ht="12.75" customHeight="1" x14ac:dyDescent="0.2">
      <c r="A316" s="134">
        <v>3522</v>
      </c>
      <c r="B316" s="136" t="s">
        <v>165</v>
      </c>
      <c r="C316" s="225">
        <v>6610000</v>
      </c>
      <c r="D316" s="247">
        <v>0</v>
      </c>
      <c r="E316" s="226">
        <f t="shared" si="84"/>
        <v>0</v>
      </c>
    </row>
    <row r="317" spans="1:8" ht="12.75" customHeight="1" x14ac:dyDescent="0.2">
      <c r="A317" s="134"/>
      <c r="B317" s="144"/>
      <c r="C317" s="225"/>
      <c r="D317" s="247"/>
      <c r="E317" s="226"/>
    </row>
    <row r="318" spans="1:8" s="163" customFormat="1" ht="13.5" customHeight="1" x14ac:dyDescent="0.2">
      <c r="A318" s="140" t="s">
        <v>204</v>
      </c>
      <c r="B318" s="207" t="s">
        <v>176</v>
      </c>
      <c r="C318" s="236">
        <f>C319</f>
        <v>65001700</v>
      </c>
      <c r="D318" s="246">
        <f>D319</f>
        <v>38539868.409999996</v>
      </c>
      <c r="E318" s="224">
        <f t="shared" ref="E318:E332" si="86">D318/C318*100</f>
        <v>59.29055457011124</v>
      </c>
    </row>
    <row r="319" spans="1:8" s="163" customFormat="1" ht="12.75" customHeight="1" x14ac:dyDescent="0.2">
      <c r="A319" s="140">
        <v>3</v>
      </c>
      <c r="B319" s="132" t="s">
        <v>38</v>
      </c>
      <c r="C319" s="236">
        <f>C320+C326+C329</f>
        <v>65001700</v>
      </c>
      <c r="D319" s="246">
        <f>D320+D326+D329</f>
        <v>38539868.409999996</v>
      </c>
      <c r="E319" s="224">
        <f t="shared" si="86"/>
        <v>59.29055457011124</v>
      </c>
    </row>
    <row r="320" spans="1:8" s="163" customFormat="1" ht="12.75" customHeight="1" x14ac:dyDescent="0.2">
      <c r="A320" s="131">
        <v>35</v>
      </c>
      <c r="B320" s="133" t="s">
        <v>16</v>
      </c>
      <c r="C320" s="236">
        <f>C321+C323</f>
        <v>44957800</v>
      </c>
      <c r="D320" s="246">
        <f>D321+D323</f>
        <v>13890148.24</v>
      </c>
      <c r="E320" s="224">
        <f t="shared" si="86"/>
        <v>30.895969642642658</v>
      </c>
    </row>
    <row r="321" spans="1:5" s="163" customFormat="1" ht="12.75" customHeight="1" x14ac:dyDescent="0.2">
      <c r="A321" s="131">
        <v>351</v>
      </c>
      <c r="B321" s="133" t="s">
        <v>0</v>
      </c>
      <c r="C321" s="223">
        <f>C322</f>
        <v>1357800</v>
      </c>
      <c r="D321" s="224">
        <f>D322</f>
        <v>257715.07</v>
      </c>
      <c r="E321" s="224">
        <f t="shared" si="86"/>
        <v>18.980340992782445</v>
      </c>
    </row>
    <row r="322" spans="1:5" s="163" customFormat="1" ht="12.75" customHeight="1" x14ac:dyDescent="0.2">
      <c r="A322" s="134">
        <v>3512</v>
      </c>
      <c r="B322" s="136" t="s">
        <v>0</v>
      </c>
      <c r="C322" s="221">
        <v>1357800</v>
      </c>
      <c r="D322" s="226">
        <v>257715.07</v>
      </c>
      <c r="E322" s="226">
        <f t="shared" si="86"/>
        <v>18.980340992782445</v>
      </c>
    </row>
    <row r="323" spans="1:5" s="163" customFormat="1" ht="25.5" customHeight="1" x14ac:dyDescent="0.2">
      <c r="A323" s="135">
        <v>352</v>
      </c>
      <c r="B323" s="205" t="s">
        <v>164</v>
      </c>
      <c r="C323" s="236">
        <f>C324+C325</f>
        <v>43600000</v>
      </c>
      <c r="D323" s="246">
        <f>D324+D325</f>
        <v>13632433.17</v>
      </c>
      <c r="E323" s="224">
        <f t="shared" si="86"/>
        <v>31.267048555045875</v>
      </c>
    </row>
    <row r="324" spans="1:5" ht="12.75" customHeight="1" x14ac:dyDescent="0.2">
      <c r="A324" s="134">
        <v>3522</v>
      </c>
      <c r="B324" s="136" t="s">
        <v>165</v>
      </c>
      <c r="C324" s="225">
        <v>36200000</v>
      </c>
      <c r="D324" s="247">
        <v>9334620.0700000003</v>
      </c>
      <c r="E324" s="226">
        <f t="shared" si="86"/>
        <v>25.78624328729282</v>
      </c>
    </row>
    <row r="325" spans="1:5" ht="12.75" customHeight="1" x14ac:dyDescent="0.2">
      <c r="A325" s="134">
        <v>3523</v>
      </c>
      <c r="B325" s="137" t="s">
        <v>131</v>
      </c>
      <c r="C325" s="225">
        <v>7400000</v>
      </c>
      <c r="D325" s="247">
        <v>4297813.0999999996</v>
      </c>
      <c r="E325" s="226">
        <f t="shared" si="86"/>
        <v>58.078555405405396</v>
      </c>
    </row>
    <row r="326" spans="1:5" s="163" customFormat="1" ht="12.75" customHeight="1" x14ac:dyDescent="0.2">
      <c r="A326" s="131">
        <v>36</v>
      </c>
      <c r="B326" s="130" t="s">
        <v>124</v>
      </c>
      <c r="C326" s="236">
        <f t="shared" ref="C326:D326" si="87">C327</f>
        <v>7000000</v>
      </c>
      <c r="D326" s="246">
        <f t="shared" si="87"/>
        <v>6114036.6900000004</v>
      </c>
      <c r="E326" s="224">
        <f t="shared" si="86"/>
        <v>87.343381285714301</v>
      </c>
    </row>
    <row r="327" spans="1:5" s="163" customFormat="1" ht="12.75" customHeight="1" x14ac:dyDescent="0.2">
      <c r="A327" s="131">
        <v>363</v>
      </c>
      <c r="B327" s="138" t="s">
        <v>88</v>
      </c>
      <c r="C327" s="236">
        <f>C328</f>
        <v>7000000</v>
      </c>
      <c r="D327" s="246">
        <f>D328</f>
        <v>6114036.6900000004</v>
      </c>
      <c r="E327" s="224">
        <f t="shared" si="86"/>
        <v>87.343381285714301</v>
      </c>
    </row>
    <row r="328" spans="1:5" ht="12.75" customHeight="1" x14ac:dyDescent="0.2">
      <c r="A328" s="134">
        <v>3632</v>
      </c>
      <c r="B328" s="137" t="s">
        <v>89</v>
      </c>
      <c r="C328" s="225">
        <v>7000000</v>
      </c>
      <c r="D328" s="247">
        <v>6114036.6900000004</v>
      </c>
      <c r="E328" s="226">
        <f t="shared" si="86"/>
        <v>87.343381285714301</v>
      </c>
    </row>
    <row r="329" spans="1:5" s="163" customFormat="1" ht="13.5" customHeight="1" x14ac:dyDescent="0.2">
      <c r="A329" s="131">
        <v>38</v>
      </c>
      <c r="B329" s="133" t="s">
        <v>57</v>
      </c>
      <c r="C329" s="236">
        <f t="shared" ref="C329:D329" si="88">C330</f>
        <v>13043900</v>
      </c>
      <c r="D329" s="246">
        <f t="shared" si="88"/>
        <v>18535683.48</v>
      </c>
      <c r="E329" s="224">
        <f t="shared" si="86"/>
        <v>142.10231203857742</v>
      </c>
    </row>
    <row r="330" spans="1:5" s="163" customFormat="1" ht="13.5" customHeight="1" x14ac:dyDescent="0.2">
      <c r="A330" s="131">
        <v>382</v>
      </c>
      <c r="B330" s="133" t="s">
        <v>76</v>
      </c>
      <c r="C330" s="236">
        <f>C331+C332</f>
        <v>13043900</v>
      </c>
      <c r="D330" s="246">
        <f>D331+D332</f>
        <v>18535683.48</v>
      </c>
      <c r="E330" s="224">
        <f t="shared" si="86"/>
        <v>142.10231203857742</v>
      </c>
    </row>
    <row r="331" spans="1:5" s="163" customFormat="1" ht="13.5" customHeight="1" x14ac:dyDescent="0.2">
      <c r="A331" s="139">
        <v>3821</v>
      </c>
      <c r="B331" s="218" t="s">
        <v>220</v>
      </c>
      <c r="C331" s="221">
        <v>3000000</v>
      </c>
      <c r="D331" s="226">
        <v>0</v>
      </c>
      <c r="E331" s="226">
        <f t="shared" si="86"/>
        <v>0</v>
      </c>
    </row>
    <row r="332" spans="1:5" ht="12.75" customHeight="1" x14ac:dyDescent="0.2">
      <c r="A332" s="134">
        <v>3822</v>
      </c>
      <c r="B332" s="137" t="s">
        <v>75</v>
      </c>
      <c r="C332" s="225">
        <v>10043900</v>
      </c>
      <c r="D332" s="247">
        <v>18535683.48</v>
      </c>
      <c r="E332" s="226">
        <f t="shared" si="86"/>
        <v>184.54667489720129</v>
      </c>
    </row>
    <row r="333" spans="1:5" ht="14.25" customHeight="1" x14ac:dyDescent="0.2">
      <c r="A333" s="134"/>
      <c r="B333" s="143"/>
      <c r="C333" s="225"/>
      <c r="D333" s="247"/>
      <c r="E333" s="226"/>
    </row>
    <row r="334" spans="1:5" s="163" customFormat="1" ht="12.75" customHeight="1" x14ac:dyDescent="0.2">
      <c r="A334" s="140" t="s">
        <v>205</v>
      </c>
      <c r="B334" s="130" t="s">
        <v>82</v>
      </c>
      <c r="C334" s="236">
        <f t="shared" ref="C334:D334" si="89">C335</f>
        <v>4120000</v>
      </c>
      <c r="D334" s="246">
        <f t="shared" si="89"/>
        <v>3681656.56</v>
      </c>
      <c r="E334" s="224">
        <f>D334/C334*100</f>
        <v>89.360596116504851</v>
      </c>
    </row>
    <row r="335" spans="1:5" s="163" customFormat="1" ht="12.75" customHeight="1" x14ac:dyDescent="0.2">
      <c r="A335" s="140">
        <v>3</v>
      </c>
      <c r="B335" s="132" t="s">
        <v>38</v>
      </c>
      <c r="C335" s="236">
        <f>C336</f>
        <v>4120000</v>
      </c>
      <c r="D335" s="246">
        <f>D336</f>
        <v>3681656.56</v>
      </c>
      <c r="E335" s="224">
        <f>D335/C335*100</f>
        <v>89.360596116504851</v>
      </c>
    </row>
    <row r="336" spans="1:5" ht="12.75" customHeight="1" x14ac:dyDescent="0.2">
      <c r="A336" s="131">
        <v>36</v>
      </c>
      <c r="B336" s="130" t="s">
        <v>124</v>
      </c>
      <c r="C336" s="236">
        <f t="shared" ref="C336:D336" si="90">C337</f>
        <v>4120000</v>
      </c>
      <c r="D336" s="246">
        <f t="shared" si="90"/>
        <v>3681656.56</v>
      </c>
      <c r="E336" s="224">
        <f>D336/C336*100</f>
        <v>89.360596116504851</v>
      </c>
    </row>
    <row r="337" spans="1:5" s="163" customFormat="1" ht="12.75" customHeight="1" x14ac:dyDescent="0.2">
      <c r="A337" s="131">
        <v>363</v>
      </c>
      <c r="B337" s="138" t="s">
        <v>88</v>
      </c>
      <c r="C337" s="236">
        <f>C338</f>
        <v>4120000</v>
      </c>
      <c r="D337" s="246">
        <f>D338</f>
        <v>3681656.56</v>
      </c>
      <c r="E337" s="224">
        <f>D337/C337*100</f>
        <v>89.360596116504851</v>
      </c>
    </row>
    <row r="338" spans="1:5" ht="12.75" customHeight="1" x14ac:dyDescent="0.2">
      <c r="A338" s="134">
        <v>3632</v>
      </c>
      <c r="B338" s="137" t="s">
        <v>89</v>
      </c>
      <c r="C338" s="225">
        <v>4120000</v>
      </c>
      <c r="D338" s="247">
        <v>3681656.56</v>
      </c>
      <c r="E338" s="226">
        <f>D338/C338*100</f>
        <v>89.360596116504851</v>
      </c>
    </row>
    <row r="339" spans="1:5" ht="14.25" customHeight="1" x14ac:dyDescent="0.2">
      <c r="A339" s="134"/>
      <c r="B339" s="143"/>
      <c r="C339" s="225"/>
      <c r="D339" s="247"/>
      <c r="E339" s="226"/>
    </row>
    <row r="340" spans="1:5" s="163" customFormat="1" ht="12.75" customHeight="1" x14ac:dyDescent="0.2">
      <c r="A340" s="140" t="s">
        <v>206</v>
      </c>
      <c r="B340" s="130" t="s">
        <v>177</v>
      </c>
      <c r="C340" s="236">
        <f>C341</f>
        <v>88126500</v>
      </c>
      <c r="D340" s="246">
        <f>D341</f>
        <v>83661577.219999999</v>
      </c>
      <c r="E340" s="224">
        <f t="shared" ref="E340:E354" si="91">D340/C340*100</f>
        <v>94.933507197040612</v>
      </c>
    </row>
    <row r="341" spans="1:5" s="163" customFormat="1" ht="12.75" customHeight="1" x14ac:dyDescent="0.2">
      <c r="A341" s="131">
        <v>3</v>
      </c>
      <c r="B341" s="132" t="s">
        <v>38</v>
      </c>
      <c r="C341" s="236">
        <f>C342+C348+C351</f>
        <v>88126500</v>
      </c>
      <c r="D341" s="246">
        <f>D342+D348+D351</f>
        <v>83661577.219999999</v>
      </c>
      <c r="E341" s="224">
        <f t="shared" si="91"/>
        <v>94.933507197040612</v>
      </c>
    </row>
    <row r="342" spans="1:5" s="163" customFormat="1" ht="12.75" customHeight="1" x14ac:dyDescent="0.2">
      <c r="A342" s="131">
        <v>35</v>
      </c>
      <c r="B342" s="133" t="s">
        <v>16</v>
      </c>
      <c r="C342" s="236">
        <f>C343+C345</f>
        <v>41500000</v>
      </c>
      <c r="D342" s="246">
        <f>D343+D345</f>
        <v>34640818.189999998</v>
      </c>
      <c r="E342" s="224">
        <f t="shared" si="91"/>
        <v>83.471851060240951</v>
      </c>
    </row>
    <row r="343" spans="1:5" s="163" customFormat="1" ht="12.75" customHeight="1" x14ac:dyDescent="0.2">
      <c r="A343" s="131">
        <v>351</v>
      </c>
      <c r="B343" s="133" t="s">
        <v>0</v>
      </c>
      <c r="C343" s="223">
        <f>C344</f>
        <v>3000000</v>
      </c>
      <c r="D343" s="224">
        <f>D344</f>
        <v>1545515.46</v>
      </c>
      <c r="E343" s="224">
        <f t="shared" si="91"/>
        <v>51.517181999999991</v>
      </c>
    </row>
    <row r="344" spans="1:5" ht="12.75" customHeight="1" x14ac:dyDescent="0.2">
      <c r="A344" s="134">
        <v>3512</v>
      </c>
      <c r="B344" s="136" t="s">
        <v>0</v>
      </c>
      <c r="C344" s="221">
        <v>3000000</v>
      </c>
      <c r="D344" s="226">
        <v>1545515.46</v>
      </c>
      <c r="E344" s="226">
        <f t="shared" si="91"/>
        <v>51.517181999999991</v>
      </c>
    </row>
    <row r="345" spans="1:5" s="163" customFormat="1" ht="24.75" customHeight="1" x14ac:dyDescent="0.2">
      <c r="A345" s="135">
        <v>352</v>
      </c>
      <c r="B345" s="205" t="s">
        <v>164</v>
      </c>
      <c r="C345" s="223">
        <f>C346+C347</f>
        <v>38500000</v>
      </c>
      <c r="D345" s="224">
        <f>D346+D347</f>
        <v>33095302.729999997</v>
      </c>
      <c r="E345" s="224">
        <f t="shared" si="91"/>
        <v>85.961825272727268</v>
      </c>
    </row>
    <row r="346" spans="1:5" ht="12.75" customHeight="1" x14ac:dyDescent="0.2">
      <c r="A346" s="134">
        <v>3522</v>
      </c>
      <c r="B346" s="136" t="s">
        <v>165</v>
      </c>
      <c r="C346" s="221">
        <v>35000000</v>
      </c>
      <c r="D346" s="226">
        <v>29513001.809999999</v>
      </c>
      <c r="E346" s="226">
        <f t="shared" si="91"/>
        <v>84.3228623142857</v>
      </c>
    </row>
    <row r="347" spans="1:5" ht="12.75" customHeight="1" x14ac:dyDescent="0.2">
      <c r="A347" s="134">
        <v>3523</v>
      </c>
      <c r="B347" s="137" t="s">
        <v>131</v>
      </c>
      <c r="C347" s="221">
        <v>3500000</v>
      </c>
      <c r="D347" s="226">
        <v>3582300.92</v>
      </c>
      <c r="E347" s="226">
        <f t="shared" si="91"/>
        <v>102.35145485714285</v>
      </c>
    </row>
    <row r="348" spans="1:5" s="163" customFormat="1" ht="12.75" customHeight="1" x14ac:dyDescent="0.2">
      <c r="A348" s="131">
        <v>36</v>
      </c>
      <c r="B348" s="130" t="s">
        <v>124</v>
      </c>
      <c r="C348" s="223">
        <f t="shared" ref="C348:D348" si="92">C349</f>
        <v>6556500</v>
      </c>
      <c r="D348" s="224">
        <f t="shared" si="92"/>
        <v>5675638.9500000002</v>
      </c>
      <c r="E348" s="224">
        <f t="shared" si="91"/>
        <v>86.565072065888813</v>
      </c>
    </row>
    <row r="349" spans="1:5" s="163" customFormat="1" ht="12.75" customHeight="1" x14ac:dyDescent="0.2">
      <c r="A349" s="131">
        <v>363</v>
      </c>
      <c r="B349" s="138" t="s">
        <v>88</v>
      </c>
      <c r="C349" s="223">
        <f>C350</f>
        <v>6556500</v>
      </c>
      <c r="D349" s="224">
        <f>D350</f>
        <v>5675638.9500000002</v>
      </c>
      <c r="E349" s="224">
        <f t="shared" si="91"/>
        <v>86.565072065888813</v>
      </c>
    </row>
    <row r="350" spans="1:5" ht="12.75" customHeight="1" x14ac:dyDescent="0.2">
      <c r="A350" s="134">
        <v>3632</v>
      </c>
      <c r="B350" s="137" t="s">
        <v>89</v>
      </c>
      <c r="C350" s="221">
        <v>6556500</v>
      </c>
      <c r="D350" s="226">
        <v>5675638.9500000002</v>
      </c>
      <c r="E350" s="226">
        <f t="shared" si="91"/>
        <v>86.565072065888813</v>
      </c>
    </row>
    <row r="351" spans="1:5" s="163" customFormat="1" ht="12.75" customHeight="1" x14ac:dyDescent="0.2">
      <c r="A351" s="131">
        <v>38</v>
      </c>
      <c r="B351" s="133" t="s">
        <v>57</v>
      </c>
      <c r="C351" s="223">
        <f t="shared" ref="C351:D351" si="93">C352</f>
        <v>40070000</v>
      </c>
      <c r="D351" s="224">
        <f t="shared" si="93"/>
        <v>43345120.079999998</v>
      </c>
      <c r="E351" s="224">
        <f t="shared" si="91"/>
        <v>108.17349658098327</v>
      </c>
    </row>
    <row r="352" spans="1:5" ht="12.75" customHeight="1" x14ac:dyDescent="0.2">
      <c r="A352" s="131">
        <v>382</v>
      </c>
      <c r="B352" s="133" t="s">
        <v>76</v>
      </c>
      <c r="C352" s="223">
        <f t="shared" ref="C352" si="94">C353+C354</f>
        <v>40070000</v>
      </c>
      <c r="D352" s="224">
        <f t="shared" ref="D352" si="95">D353+D354</f>
        <v>43345120.079999998</v>
      </c>
      <c r="E352" s="224">
        <f t="shared" si="91"/>
        <v>108.17349658098327</v>
      </c>
    </row>
    <row r="353" spans="1:5" ht="12.75" customHeight="1" x14ac:dyDescent="0.2">
      <c r="A353" s="139">
        <v>3821</v>
      </c>
      <c r="B353" s="218" t="s">
        <v>220</v>
      </c>
      <c r="C353" s="221">
        <v>70000</v>
      </c>
      <c r="D353" s="226">
        <v>0</v>
      </c>
      <c r="E353" s="226">
        <f t="shared" si="91"/>
        <v>0</v>
      </c>
    </row>
    <row r="354" spans="1:5" ht="12.75" customHeight="1" x14ac:dyDescent="0.2">
      <c r="A354" s="134">
        <v>3822</v>
      </c>
      <c r="B354" s="137" t="s">
        <v>75</v>
      </c>
      <c r="C354" s="221">
        <v>40000000</v>
      </c>
      <c r="D354" s="226">
        <v>43345120.079999998</v>
      </c>
      <c r="E354" s="226">
        <f t="shared" si="91"/>
        <v>108.3628002</v>
      </c>
    </row>
    <row r="355" spans="1:5" ht="12.75" customHeight="1" x14ac:dyDescent="0.2">
      <c r="A355" s="149"/>
      <c r="B355" s="150"/>
      <c r="C355" s="238"/>
      <c r="D355" s="250"/>
      <c r="E355" s="151"/>
    </row>
    <row r="356" spans="1:5" ht="13.15" customHeight="1" x14ac:dyDescent="0.2">
      <c r="A356" s="140" t="s">
        <v>207</v>
      </c>
      <c r="B356" s="130" t="s">
        <v>119</v>
      </c>
      <c r="C356" s="236">
        <f t="shared" ref="C356:D356" si="96">C357</f>
        <v>124520000</v>
      </c>
      <c r="D356" s="246">
        <f t="shared" si="96"/>
        <v>152627521.28</v>
      </c>
      <c r="E356" s="224">
        <f>D356/C356*100</f>
        <v>122.57269617732092</v>
      </c>
    </row>
    <row r="357" spans="1:5" ht="12.75" customHeight="1" x14ac:dyDescent="0.2">
      <c r="A357" s="140">
        <v>3</v>
      </c>
      <c r="B357" s="132" t="s">
        <v>38</v>
      </c>
      <c r="C357" s="236">
        <f>C358</f>
        <v>124520000</v>
      </c>
      <c r="D357" s="246">
        <f>D358</f>
        <v>152627521.28</v>
      </c>
      <c r="E357" s="224">
        <f>D357/C357*100</f>
        <v>122.57269617732092</v>
      </c>
    </row>
    <row r="358" spans="1:5" ht="12.75" customHeight="1" x14ac:dyDescent="0.2">
      <c r="A358" s="131">
        <v>38</v>
      </c>
      <c r="B358" s="133" t="s">
        <v>57</v>
      </c>
      <c r="C358" s="236">
        <f t="shared" ref="C358:D359" si="97">C359</f>
        <v>124520000</v>
      </c>
      <c r="D358" s="246">
        <f t="shared" si="97"/>
        <v>152627521.28</v>
      </c>
      <c r="E358" s="224">
        <f>D358/C358*100</f>
        <v>122.57269617732092</v>
      </c>
    </row>
    <row r="359" spans="1:5" ht="12.75" customHeight="1" x14ac:dyDescent="0.2">
      <c r="A359" s="131">
        <v>382</v>
      </c>
      <c r="B359" s="133" t="s">
        <v>76</v>
      </c>
      <c r="C359" s="236">
        <f t="shared" si="97"/>
        <v>124520000</v>
      </c>
      <c r="D359" s="246">
        <f t="shared" si="97"/>
        <v>152627521.28</v>
      </c>
      <c r="E359" s="224">
        <f>D359/C359*100</f>
        <v>122.57269617732092</v>
      </c>
    </row>
    <row r="360" spans="1:5" ht="12.75" customHeight="1" x14ac:dyDescent="0.2">
      <c r="A360" s="134">
        <v>3822</v>
      </c>
      <c r="B360" s="137" t="s">
        <v>75</v>
      </c>
      <c r="C360" s="225">
        <v>124520000</v>
      </c>
      <c r="D360" s="247">
        <v>152627521.28</v>
      </c>
      <c r="E360" s="226">
        <f>D360/C360*100</f>
        <v>122.57269617732092</v>
      </c>
    </row>
    <row r="361" spans="1:5" ht="12.75" customHeight="1" x14ac:dyDescent="0.2">
      <c r="A361" s="134"/>
      <c r="B361" s="137"/>
      <c r="C361" s="225"/>
      <c r="D361" s="247"/>
      <c r="E361" s="226"/>
    </row>
    <row r="362" spans="1:5" ht="12.75" customHeight="1" x14ac:dyDescent="0.2">
      <c r="A362" s="140" t="s">
        <v>214</v>
      </c>
      <c r="B362" s="130" t="s">
        <v>215</v>
      </c>
      <c r="C362" s="236">
        <f t="shared" ref="C362:D362" si="98">C363</f>
        <v>16000000</v>
      </c>
      <c r="D362" s="246">
        <f t="shared" si="98"/>
        <v>17044230.699999999</v>
      </c>
      <c r="E362" s="224">
        <f>D362/C362*100</f>
        <v>106.526441875</v>
      </c>
    </row>
    <row r="363" spans="1:5" ht="12.75" customHeight="1" x14ac:dyDescent="0.2">
      <c r="A363" s="140">
        <v>3</v>
      </c>
      <c r="B363" s="132" t="s">
        <v>38</v>
      </c>
      <c r="C363" s="236">
        <f>C364</f>
        <v>16000000</v>
      </c>
      <c r="D363" s="246">
        <f>D364</f>
        <v>17044230.699999999</v>
      </c>
      <c r="E363" s="224">
        <f>D363/C363*100</f>
        <v>106.526441875</v>
      </c>
    </row>
    <row r="364" spans="1:5" ht="12.75" customHeight="1" x14ac:dyDescent="0.2">
      <c r="A364" s="131">
        <v>38</v>
      </c>
      <c r="B364" s="133" t="s">
        <v>57</v>
      </c>
      <c r="C364" s="236">
        <f t="shared" ref="C364:D365" si="99">C365</f>
        <v>16000000</v>
      </c>
      <c r="D364" s="246">
        <f t="shared" si="99"/>
        <v>17044230.699999999</v>
      </c>
      <c r="E364" s="224">
        <f>D364/C364*100</f>
        <v>106.526441875</v>
      </c>
    </row>
    <row r="365" spans="1:5" ht="12.75" customHeight="1" x14ac:dyDescent="0.2">
      <c r="A365" s="131">
        <v>382</v>
      </c>
      <c r="B365" s="133" t="s">
        <v>76</v>
      </c>
      <c r="C365" s="236">
        <f t="shared" si="99"/>
        <v>16000000</v>
      </c>
      <c r="D365" s="246">
        <f t="shared" si="99"/>
        <v>17044230.699999999</v>
      </c>
      <c r="E365" s="224">
        <f>D365/C365*100</f>
        <v>106.526441875</v>
      </c>
    </row>
    <row r="366" spans="1:5" ht="12.75" customHeight="1" x14ac:dyDescent="0.2">
      <c r="A366" s="134">
        <v>3822</v>
      </c>
      <c r="B366" s="137" t="s">
        <v>75</v>
      </c>
      <c r="C366" s="225">
        <v>16000000</v>
      </c>
      <c r="D366" s="247">
        <v>17044230.699999999</v>
      </c>
      <c r="E366" s="226">
        <f>D366/C366*100</f>
        <v>106.526441875</v>
      </c>
    </row>
    <row r="367" spans="1:5" ht="12.75" customHeight="1" x14ac:dyDescent="0.2">
      <c r="A367" s="134"/>
      <c r="B367" s="137"/>
      <c r="C367" s="225"/>
      <c r="D367" s="247"/>
      <c r="E367" s="226"/>
    </row>
    <row r="368" spans="1:5" ht="12.75" customHeight="1" x14ac:dyDescent="0.2">
      <c r="A368" s="140" t="s">
        <v>221</v>
      </c>
      <c r="B368" s="130" t="s">
        <v>222</v>
      </c>
      <c r="C368" s="236">
        <f>C369+C373</f>
        <v>750617000</v>
      </c>
      <c r="D368" s="246">
        <f>D369+D373</f>
        <v>600616875</v>
      </c>
      <c r="E368" s="224">
        <f t="shared" ref="E368:E382" si="100">D368/C368*100</f>
        <v>80.016423155883771</v>
      </c>
    </row>
    <row r="369" spans="1:5" ht="12.75" customHeight="1" x14ac:dyDescent="0.2">
      <c r="A369" s="140">
        <v>3</v>
      </c>
      <c r="B369" s="132" t="s">
        <v>38</v>
      </c>
      <c r="C369" s="236">
        <f>C370</f>
        <v>750000000</v>
      </c>
      <c r="D369" s="246">
        <f>D370</f>
        <v>600000000</v>
      </c>
      <c r="E369" s="224">
        <f t="shared" si="100"/>
        <v>80</v>
      </c>
    </row>
    <row r="370" spans="1:5" ht="12.75" customHeight="1" x14ac:dyDescent="0.2">
      <c r="A370" s="131">
        <v>36</v>
      </c>
      <c r="B370" s="130" t="s">
        <v>124</v>
      </c>
      <c r="C370" s="236">
        <f t="shared" ref="C370:D370" si="101">C371</f>
        <v>750000000</v>
      </c>
      <c r="D370" s="246">
        <f t="shared" si="101"/>
        <v>600000000</v>
      </c>
      <c r="E370" s="224">
        <f t="shared" si="100"/>
        <v>80</v>
      </c>
    </row>
    <row r="371" spans="1:5" ht="12.75" customHeight="1" x14ac:dyDescent="0.2">
      <c r="A371" s="131">
        <v>363</v>
      </c>
      <c r="B371" s="138" t="s">
        <v>88</v>
      </c>
      <c r="C371" s="236">
        <f>C372</f>
        <v>750000000</v>
      </c>
      <c r="D371" s="246">
        <f>D372</f>
        <v>600000000</v>
      </c>
      <c r="E371" s="224">
        <f t="shared" si="100"/>
        <v>80</v>
      </c>
    </row>
    <row r="372" spans="1:5" ht="12.75" customHeight="1" x14ac:dyDescent="0.2">
      <c r="A372" s="134">
        <v>3631</v>
      </c>
      <c r="B372" s="137" t="s">
        <v>105</v>
      </c>
      <c r="C372" s="225">
        <v>750000000</v>
      </c>
      <c r="D372" s="247">
        <v>600000000</v>
      </c>
      <c r="E372" s="226">
        <f t="shared" si="100"/>
        <v>80</v>
      </c>
    </row>
    <row r="373" spans="1:5" ht="12.75" customHeight="1" x14ac:dyDescent="0.2">
      <c r="A373" s="140">
        <v>4</v>
      </c>
      <c r="B373" s="128" t="s">
        <v>58</v>
      </c>
      <c r="C373" s="228">
        <f>C374</f>
        <v>617000</v>
      </c>
      <c r="D373" s="256">
        <f>D374</f>
        <v>616875</v>
      </c>
      <c r="E373" s="224">
        <f t="shared" si="100"/>
        <v>99.979740680713121</v>
      </c>
    </row>
    <row r="374" spans="1:5" ht="12.75" customHeight="1" x14ac:dyDescent="0.2">
      <c r="A374" s="140">
        <v>42</v>
      </c>
      <c r="B374" s="102" t="s">
        <v>20</v>
      </c>
      <c r="C374" s="228">
        <f>C375</f>
        <v>617000</v>
      </c>
      <c r="D374" s="256">
        <f>D375</f>
        <v>616875</v>
      </c>
      <c r="E374" s="224">
        <f t="shared" si="100"/>
        <v>99.979740680713121</v>
      </c>
    </row>
    <row r="375" spans="1:5" ht="12.75" customHeight="1" x14ac:dyDescent="0.2">
      <c r="A375" s="140">
        <v>422</v>
      </c>
      <c r="B375" s="103" t="s">
        <v>25</v>
      </c>
      <c r="C375" s="228">
        <f>SUM(C376)</f>
        <v>617000</v>
      </c>
      <c r="D375" s="256">
        <f>SUM(D376)</f>
        <v>616875</v>
      </c>
      <c r="E375" s="224">
        <f t="shared" si="100"/>
        <v>99.979740680713121</v>
      </c>
    </row>
    <row r="376" spans="1:5" ht="12.75" customHeight="1" x14ac:dyDescent="0.2">
      <c r="A376" s="134">
        <v>4227</v>
      </c>
      <c r="B376" s="79" t="s">
        <v>100</v>
      </c>
      <c r="C376" s="4">
        <v>617000</v>
      </c>
      <c r="D376" s="235">
        <v>616875</v>
      </c>
      <c r="E376" s="226">
        <f t="shared" si="100"/>
        <v>99.979740680713121</v>
      </c>
    </row>
    <row r="377" spans="1:5" ht="12.75" customHeight="1" x14ac:dyDescent="0.2">
      <c r="A377" s="134"/>
      <c r="B377" s="137"/>
      <c r="C377" s="225"/>
      <c r="D377" s="247"/>
      <c r="E377" s="226"/>
    </row>
    <row r="378" spans="1:5" ht="27" customHeight="1" x14ac:dyDescent="0.2">
      <c r="A378" s="140" t="s">
        <v>228</v>
      </c>
      <c r="B378" s="130" t="s">
        <v>229</v>
      </c>
      <c r="C378" s="236">
        <f t="shared" ref="C378:D381" si="102">C379</f>
        <v>4674000</v>
      </c>
      <c r="D378" s="246">
        <f t="shared" si="102"/>
        <v>6834984.1100000003</v>
      </c>
      <c r="E378" s="224">
        <f t="shared" si="100"/>
        <v>146.23414869490801</v>
      </c>
    </row>
    <row r="379" spans="1:5" ht="12.75" customHeight="1" x14ac:dyDescent="0.2">
      <c r="A379" s="140">
        <v>3</v>
      </c>
      <c r="B379" s="132" t="s">
        <v>38</v>
      </c>
      <c r="C379" s="236">
        <f>C380</f>
        <v>4674000</v>
      </c>
      <c r="D379" s="246">
        <f>D380</f>
        <v>6834984.1100000003</v>
      </c>
      <c r="E379" s="224">
        <f t="shared" si="100"/>
        <v>146.23414869490801</v>
      </c>
    </row>
    <row r="380" spans="1:5" ht="12.75" customHeight="1" x14ac:dyDescent="0.2">
      <c r="A380" s="131">
        <v>36</v>
      </c>
      <c r="B380" s="130" t="s">
        <v>124</v>
      </c>
      <c r="C380" s="236">
        <f t="shared" si="102"/>
        <v>4674000</v>
      </c>
      <c r="D380" s="246">
        <f t="shared" si="102"/>
        <v>6834984.1100000003</v>
      </c>
      <c r="E380" s="224">
        <f t="shared" si="100"/>
        <v>146.23414869490801</v>
      </c>
    </row>
    <row r="381" spans="1:5" ht="12.75" customHeight="1" x14ac:dyDescent="0.2">
      <c r="A381" s="131">
        <v>363</v>
      </c>
      <c r="B381" s="138" t="s">
        <v>88</v>
      </c>
      <c r="C381" s="236">
        <f t="shared" si="102"/>
        <v>4674000</v>
      </c>
      <c r="D381" s="246">
        <f t="shared" si="102"/>
        <v>6834984.1100000003</v>
      </c>
      <c r="E381" s="224">
        <f t="shared" si="100"/>
        <v>146.23414869490801</v>
      </c>
    </row>
    <row r="382" spans="1:5" ht="12.75" customHeight="1" x14ac:dyDescent="0.2">
      <c r="A382" s="139">
        <v>3632</v>
      </c>
      <c r="B382" s="137" t="s">
        <v>89</v>
      </c>
      <c r="C382" s="225">
        <v>4674000</v>
      </c>
      <c r="D382" s="247">
        <v>6834984.1100000003</v>
      </c>
      <c r="E382" s="226">
        <f t="shared" si="100"/>
        <v>146.23414869490801</v>
      </c>
    </row>
    <row r="383" spans="1:5" ht="12.75" customHeight="1" x14ac:dyDescent="0.2">
      <c r="A383" s="134"/>
      <c r="B383" s="137"/>
      <c r="C383" s="225"/>
      <c r="D383" s="247"/>
      <c r="E383" s="226"/>
    </row>
    <row r="384" spans="1:5" s="163" customFormat="1" ht="12.75" customHeight="1" x14ac:dyDescent="0.2">
      <c r="A384" s="140" t="s">
        <v>208</v>
      </c>
      <c r="B384" s="130" t="s">
        <v>125</v>
      </c>
      <c r="C384" s="236">
        <f t="shared" ref="C384:D384" si="103">C385</f>
        <v>906500</v>
      </c>
      <c r="D384" s="246">
        <f t="shared" si="103"/>
        <v>905850</v>
      </c>
      <c r="E384" s="224">
        <f>D384/C384*100</f>
        <v>99.928295642581361</v>
      </c>
    </row>
    <row r="385" spans="1:7" s="163" customFormat="1" ht="12" customHeight="1" x14ac:dyDescent="0.2">
      <c r="A385" s="140">
        <v>3</v>
      </c>
      <c r="B385" s="132" t="s">
        <v>38</v>
      </c>
      <c r="C385" s="236">
        <f>C386</f>
        <v>906500</v>
      </c>
      <c r="D385" s="246">
        <f>D386</f>
        <v>905850</v>
      </c>
      <c r="E385" s="224">
        <f>D385/C385*100</f>
        <v>99.928295642581361</v>
      </c>
    </row>
    <row r="386" spans="1:7" s="163" customFormat="1" ht="12" customHeight="1" x14ac:dyDescent="0.2">
      <c r="A386" s="140">
        <v>32</v>
      </c>
      <c r="B386" s="133" t="s">
        <v>3</v>
      </c>
      <c r="C386" s="236">
        <f t="shared" ref="C386:D386" si="104">C387</f>
        <v>906500</v>
      </c>
      <c r="D386" s="246">
        <f t="shared" si="104"/>
        <v>905850</v>
      </c>
      <c r="E386" s="224">
        <f>D386/C386*100</f>
        <v>99.928295642581361</v>
      </c>
    </row>
    <row r="387" spans="1:7" s="163" customFormat="1" ht="12" customHeight="1" x14ac:dyDescent="0.2">
      <c r="A387" s="131">
        <v>323</v>
      </c>
      <c r="B387" s="132" t="s">
        <v>11</v>
      </c>
      <c r="C387" s="236">
        <f>C388</f>
        <v>906500</v>
      </c>
      <c r="D387" s="246">
        <f>D388</f>
        <v>905850</v>
      </c>
      <c r="E387" s="224">
        <f>D387/C387*100</f>
        <v>99.928295642581361</v>
      </c>
    </row>
    <row r="388" spans="1:7" s="163" customFormat="1" ht="12" customHeight="1" x14ac:dyDescent="0.2">
      <c r="A388" s="134">
        <v>3237</v>
      </c>
      <c r="B388" s="147" t="s">
        <v>13</v>
      </c>
      <c r="C388" s="225">
        <v>906500</v>
      </c>
      <c r="D388" s="247">
        <v>905850</v>
      </c>
      <c r="E388" s="226">
        <f>D388/C388*100</f>
        <v>99.928295642581361</v>
      </c>
    </row>
    <row r="389" spans="1:7" ht="12.75" customHeight="1" x14ac:dyDescent="0.2">
      <c r="A389" s="134"/>
      <c r="B389" s="137"/>
      <c r="C389" s="225"/>
      <c r="D389" s="247"/>
      <c r="E389" s="226"/>
    </row>
    <row r="390" spans="1:7" s="163" customFormat="1" ht="25.5" customHeight="1" x14ac:dyDescent="0.2">
      <c r="A390" s="129" t="s">
        <v>209</v>
      </c>
      <c r="B390" s="204" t="s">
        <v>101</v>
      </c>
      <c r="C390" s="236">
        <f t="shared" ref="C390:D391" si="105">C391</f>
        <v>2100000</v>
      </c>
      <c r="D390" s="246">
        <f t="shared" si="105"/>
        <v>1507911.69</v>
      </c>
      <c r="E390" s="224">
        <f>D390/C390*100</f>
        <v>71.805318571428572</v>
      </c>
    </row>
    <row r="391" spans="1:7" s="163" customFormat="1" ht="12.75" customHeight="1" x14ac:dyDescent="0.2">
      <c r="A391" s="140">
        <v>3</v>
      </c>
      <c r="B391" s="132" t="s">
        <v>38</v>
      </c>
      <c r="C391" s="236">
        <f t="shared" si="105"/>
        <v>2100000</v>
      </c>
      <c r="D391" s="246">
        <f t="shared" si="105"/>
        <v>1507911.69</v>
      </c>
      <c r="E391" s="224">
        <f>D391/C391*100</f>
        <v>71.805318571428572</v>
      </c>
    </row>
    <row r="392" spans="1:7" s="163" customFormat="1" ht="12.75" customHeight="1" x14ac:dyDescent="0.2">
      <c r="A392" s="140">
        <v>32</v>
      </c>
      <c r="B392" s="133" t="s">
        <v>3</v>
      </c>
      <c r="C392" s="236">
        <f t="shared" ref="C392:D393" si="106">C393</f>
        <v>2100000</v>
      </c>
      <c r="D392" s="246">
        <f t="shared" si="106"/>
        <v>1507911.69</v>
      </c>
      <c r="E392" s="224">
        <f>D392/C392*100</f>
        <v>71.805318571428572</v>
      </c>
    </row>
    <row r="393" spans="1:7" s="163" customFormat="1" ht="12.75" customHeight="1" x14ac:dyDescent="0.2">
      <c r="A393" s="131">
        <v>323</v>
      </c>
      <c r="B393" s="132" t="s">
        <v>11</v>
      </c>
      <c r="C393" s="236">
        <f t="shared" si="106"/>
        <v>2100000</v>
      </c>
      <c r="D393" s="246">
        <f t="shared" si="106"/>
        <v>1507911.69</v>
      </c>
      <c r="E393" s="224">
        <f>D393/C393*100</f>
        <v>71.805318571428572</v>
      </c>
    </row>
    <row r="394" spans="1:7" ht="12.75" customHeight="1" x14ac:dyDescent="0.2">
      <c r="A394" s="134">
        <v>3233</v>
      </c>
      <c r="B394" s="136" t="s">
        <v>50</v>
      </c>
      <c r="C394" s="225">
        <v>2100000</v>
      </c>
      <c r="D394" s="247">
        <v>1507911.69</v>
      </c>
      <c r="E394" s="226">
        <f>D394/C394*100</f>
        <v>71.805318571428572</v>
      </c>
    </row>
    <row r="395" spans="1:7" ht="12.75" customHeight="1" x14ac:dyDescent="0.2">
      <c r="A395" s="134"/>
      <c r="B395" s="137"/>
      <c r="C395" s="225"/>
      <c r="D395" s="247"/>
      <c r="E395" s="226"/>
    </row>
    <row r="396" spans="1:7" ht="12.75" customHeight="1" x14ac:dyDescent="0.2">
      <c r="A396" s="209">
        <v>2003</v>
      </c>
      <c r="B396" s="207" t="s">
        <v>133</v>
      </c>
      <c r="C396" s="236">
        <f t="shared" ref="C396:D396" si="107">C397</f>
        <v>931750000</v>
      </c>
      <c r="D396" s="246">
        <f t="shared" si="107"/>
        <v>933816901.73000002</v>
      </c>
      <c r="E396" s="211">
        <f t="shared" ref="E396:E428" si="108">D396/C396*100</f>
        <v>100.22183007566407</v>
      </c>
    </row>
    <row r="397" spans="1:7" s="163" customFormat="1" ht="26.25" customHeight="1" x14ac:dyDescent="0.2">
      <c r="A397" s="131" t="s">
        <v>210</v>
      </c>
      <c r="B397" s="210" t="s">
        <v>133</v>
      </c>
      <c r="C397" s="227">
        <f>C398+C442</f>
        <v>931750000</v>
      </c>
      <c r="D397" s="251">
        <f>D398+D442</f>
        <v>933816901.73000002</v>
      </c>
      <c r="E397" s="211">
        <f t="shared" si="108"/>
        <v>100.22183007566407</v>
      </c>
      <c r="G397" s="271"/>
    </row>
    <row r="398" spans="1:7" s="163" customFormat="1" ht="12.75" customHeight="1" x14ac:dyDescent="0.2">
      <c r="A398" s="140">
        <v>3</v>
      </c>
      <c r="B398" s="132" t="s">
        <v>38</v>
      </c>
      <c r="C398" s="236">
        <f>C399+C408+C433+C436+C439</f>
        <v>931605000</v>
      </c>
      <c r="D398" s="246">
        <f>D399+D408+D433+D436+D439</f>
        <v>933693157.58000004</v>
      </c>
      <c r="E398" s="224">
        <f t="shared" si="108"/>
        <v>100.22414624009105</v>
      </c>
    </row>
    <row r="399" spans="1:7" s="163" customFormat="1" ht="12.75" customHeight="1" x14ac:dyDescent="0.2">
      <c r="A399" s="77">
        <v>31</v>
      </c>
      <c r="B399" s="77" t="s">
        <v>39</v>
      </c>
      <c r="C399" s="1">
        <f>C400+C404+C406</f>
        <v>12970000</v>
      </c>
      <c r="D399" s="258">
        <f>D400+D404+D406</f>
        <v>10815671.24</v>
      </c>
      <c r="E399" s="91">
        <f t="shared" si="108"/>
        <v>83.389909329221283</v>
      </c>
    </row>
    <row r="400" spans="1:7" s="163" customFormat="1" ht="12.75" customHeight="1" x14ac:dyDescent="0.2">
      <c r="A400" s="77">
        <v>311</v>
      </c>
      <c r="B400" s="77" t="s">
        <v>83</v>
      </c>
      <c r="C400" s="92">
        <f>SUM(C401:C403)</f>
        <v>9870000</v>
      </c>
      <c r="D400" s="259">
        <f>SUM(D401:D403)</f>
        <v>8548517.0099999998</v>
      </c>
      <c r="E400" s="91">
        <f t="shared" si="108"/>
        <v>86.611114589665647</v>
      </c>
    </row>
    <row r="401" spans="1:5" ht="12.75" customHeight="1" x14ac:dyDescent="0.2">
      <c r="A401" s="79">
        <v>3111</v>
      </c>
      <c r="B401" s="79" t="s">
        <v>40</v>
      </c>
      <c r="C401" s="4">
        <v>9800000</v>
      </c>
      <c r="D401" s="235">
        <v>8522843.3699999992</v>
      </c>
      <c r="E401" s="232">
        <f t="shared" si="108"/>
        <v>86.967789489795905</v>
      </c>
    </row>
    <row r="402" spans="1:5" ht="12.75" customHeight="1" x14ac:dyDescent="0.2">
      <c r="A402" s="79">
        <v>3112</v>
      </c>
      <c r="B402" s="79" t="s">
        <v>126</v>
      </c>
      <c r="C402" s="4">
        <v>20000</v>
      </c>
      <c r="D402" s="235">
        <v>7085.18</v>
      </c>
      <c r="E402" s="232">
        <f t="shared" si="108"/>
        <v>35.425899999999999</v>
      </c>
    </row>
    <row r="403" spans="1:5" s="163" customFormat="1" ht="12.75" customHeight="1" x14ac:dyDescent="0.2">
      <c r="A403" s="79">
        <v>3113</v>
      </c>
      <c r="B403" s="79" t="s">
        <v>41</v>
      </c>
      <c r="C403" s="4">
        <v>50000</v>
      </c>
      <c r="D403" s="235">
        <v>18588.46</v>
      </c>
      <c r="E403" s="232">
        <f t="shared" si="108"/>
        <v>37.176919999999996</v>
      </c>
    </row>
    <row r="404" spans="1:5" ht="12.75" customHeight="1" x14ac:dyDescent="0.2">
      <c r="A404" s="81">
        <v>312</v>
      </c>
      <c r="B404" s="81" t="s">
        <v>42</v>
      </c>
      <c r="C404" s="228">
        <f>C405</f>
        <v>1100000</v>
      </c>
      <c r="D404" s="256">
        <f>D405</f>
        <v>829947.76</v>
      </c>
      <c r="E404" s="91">
        <f t="shared" si="108"/>
        <v>75.449796363636366</v>
      </c>
    </row>
    <row r="405" spans="1:5" s="163" customFormat="1" ht="12.75" customHeight="1" x14ac:dyDescent="0.2">
      <c r="A405" s="79">
        <v>3121</v>
      </c>
      <c r="B405" s="79" t="s">
        <v>42</v>
      </c>
      <c r="C405" s="4">
        <v>1100000</v>
      </c>
      <c r="D405" s="235">
        <v>829947.76</v>
      </c>
      <c r="E405" s="91">
        <f t="shared" si="108"/>
        <v>75.449796363636366</v>
      </c>
    </row>
    <row r="406" spans="1:5" s="163" customFormat="1" ht="12.75" customHeight="1" x14ac:dyDescent="0.2">
      <c r="A406" s="81">
        <v>313</v>
      </c>
      <c r="B406" s="81" t="s">
        <v>43</v>
      </c>
      <c r="C406" s="228">
        <f>C407</f>
        <v>2000000</v>
      </c>
      <c r="D406" s="256">
        <f>D407</f>
        <v>1437206.47</v>
      </c>
      <c r="E406" s="91">
        <f t="shared" si="108"/>
        <v>71.860323500000007</v>
      </c>
    </row>
    <row r="407" spans="1:5" ht="12.75" customHeight="1" x14ac:dyDescent="0.2">
      <c r="A407" s="79">
        <v>3132</v>
      </c>
      <c r="B407" s="79" t="s">
        <v>135</v>
      </c>
      <c r="C407" s="4">
        <v>2000000</v>
      </c>
      <c r="D407" s="235">
        <v>1437206.47</v>
      </c>
      <c r="E407" s="232">
        <f t="shared" si="108"/>
        <v>71.860323500000007</v>
      </c>
    </row>
    <row r="408" spans="1:5" ht="12.75" customHeight="1" x14ac:dyDescent="0.2">
      <c r="A408" s="81">
        <v>32</v>
      </c>
      <c r="B408" s="103" t="s">
        <v>3</v>
      </c>
      <c r="C408" s="228">
        <f>C409+C414+C419+C428</f>
        <v>915655000</v>
      </c>
      <c r="D408" s="256">
        <f>D409+D414+D419+D428</f>
        <v>919997995.49000001</v>
      </c>
      <c r="E408" s="91">
        <f t="shared" si="108"/>
        <v>100.47430478619131</v>
      </c>
    </row>
    <row r="409" spans="1:5" ht="12.75" customHeight="1" x14ac:dyDescent="0.2">
      <c r="A409" s="81">
        <v>321</v>
      </c>
      <c r="B409" s="103" t="s">
        <v>7</v>
      </c>
      <c r="C409" s="228">
        <f>C410+C411+C412+C413</f>
        <v>880000</v>
      </c>
      <c r="D409" s="256">
        <f>D410+D411+D412+D413</f>
        <v>634579.11</v>
      </c>
      <c r="E409" s="91">
        <f t="shared" si="108"/>
        <v>72.111262499999995</v>
      </c>
    </row>
    <row r="410" spans="1:5" ht="12.75" customHeight="1" x14ac:dyDescent="0.2">
      <c r="A410" s="79">
        <v>3211</v>
      </c>
      <c r="B410" s="104" t="s">
        <v>44</v>
      </c>
      <c r="C410" s="4">
        <v>200000</v>
      </c>
      <c r="D410" s="235">
        <v>199935.93</v>
      </c>
      <c r="E410" s="232">
        <f t="shared" si="108"/>
        <v>99.967964999999992</v>
      </c>
    </row>
    <row r="411" spans="1:5" ht="12.75" customHeight="1" x14ac:dyDescent="0.2">
      <c r="A411" s="79">
        <v>3212</v>
      </c>
      <c r="B411" s="104" t="s">
        <v>45</v>
      </c>
      <c r="C411" s="4">
        <v>600000</v>
      </c>
      <c r="D411" s="235">
        <v>411175.18</v>
      </c>
      <c r="E411" s="232">
        <f t="shared" si="108"/>
        <v>68.529196666666664</v>
      </c>
    </row>
    <row r="412" spans="1:5" ht="12.75" customHeight="1" x14ac:dyDescent="0.2">
      <c r="A412" s="43">
        <v>3213</v>
      </c>
      <c r="B412" s="104" t="s">
        <v>6</v>
      </c>
      <c r="C412" s="4">
        <v>30000</v>
      </c>
      <c r="D412" s="235">
        <v>11330</v>
      </c>
      <c r="E412" s="232">
        <f t="shared" si="108"/>
        <v>37.766666666666666</v>
      </c>
    </row>
    <row r="413" spans="1:5" ht="12.75" customHeight="1" x14ac:dyDescent="0.2">
      <c r="A413" s="43">
        <v>3214</v>
      </c>
      <c r="B413" s="104" t="s">
        <v>84</v>
      </c>
      <c r="C413" s="4">
        <v>50000</v>
      </c>
      <c r="D413" s="235">
        <v>12138</v>
      </c>
      <c r="E413" s="232">
        <f t="shared" si="108"/>
        <v>24.276</v>
      </c>
    </row>
    <row r="414" spans="1:5" ht="12.75" customHeight="1" x14ac:dyDescent="0.2">
      <c r="A414" s="208">
        <v>322</v>
      </c>
      <c r="B414" s="102" t="s">
        <v>46</v>
      </c>
      <c r="C414" s="228">
        <f>SUM(C415:C418)</f>
        <v>45000</v>
      </c>
      <c r="D414" s="256">
        <f>SUM(D415:D418)</f>
        <v>2388.42</v>
      </c>
      <c r="E414" s="91">
        <f t="shared" si="108"/>
        <v>5.3075999999999999</v>
      </c>
    </row>
    <row r="415" spans="1:5" ht="12.75" customHeight="1" x14ac:dyDescent="0.2">
      <c r="A415" s="43">
        <v>3221</v>
      </c>
      <c r="B415" s="79" t="s">
        <v>47</v>
      </c>
      <c r="C415" s="4">
        <v>20000</v>
      </c>
      <c r="D415" s="235">
        <v>1553.4</v>
      </c>
      <c r="E415" s="232">
        <f t="shared" si="108"/>
        <v>7.7670000000000003</v>
      </c>
    </row>
    <row r="416" spans="1:5" ht="12.75" customHeight="1" x14ac:dyDescent="0.2">
      <c r="A416" s="43">
        <v>3223</v>
      </c>
      <c r="B416" s="79" t="s">
        <v>48</v>
      </c>
      <c r="C416" s="4">
        <v>5000</v>
      </c>
      <c r="D416" s="235">
        <v>835.02</v>
      </c>
      <c r="E416" s="232">
        <f t="shared" si="108"/>
        <v>16.700399999999998</v>
      </c>
    </row>
    <row r="417" spans="1:5" ht="12.75" customHeight="1" x14ac:dyDescent="0.2">
      <c r="A417" s="43">
        <v>3224</v>
      </c>
      <c r="B417" s="43" t="s">
        <v>8</v>
      </c>
      <c r="C417" s="4">
        <v>10000</v>
      </c>
      <c r="D417" s="235">
        <v>0</v>
      </c>
      <c r="E417" s="232">
        <f t="shared" si="108"/>
        <v>0</v>
      </c>
    </row>
    <row r="418" spans="1:5" ht="12.75" customHeight="1" x14ac:dyDescent="0.2">
      <c r="A418" s="43">
        <v>3227</v>
      </c>
      <c r="B418" s="79" t="s">
        <v>85</v>
      </c>
      <c r="C418" s="4">
        <v>10000</v>
      </c>
      <c r="D418" s="235">
        <v>0</v>
      </c>
      <c r="E418" s="232">
        <f t="shared" si="108"/>
        <v>0</v>
      </c>
    </row>
    <row r="419" spans="1:5" ht="12.75" customHeight="1" x14ac:dyDescent="0.2">
      <c r="A419" s="208">
        <v>323</v>
      </c>
      <c r="B419" s="102" t="s">
        <v>11</v>
      </c>
      <c r="C419" s="228">
        <f>SUM(C420:C427)</f>
        <v>4460000</v>
      </c>
      <c r="D419" s="256">
        <f>SUM(D420:D427)</f>
        <v>1733903.16</v>
      </c>
      <c r="E419" s="91">
        <f t="shared" si="108"/>
        <v>38.876752466367712</v>
      </c>
    </row>
    <row r="420" spans="1:5" ht="12.75" customHeight="1" x14ac:dyDescent="0.2">
      <c r="A420" s="79">
        <v>3231</v>
      </c>
      <c r="B420" s="79" t="s">
        <v>49</v>
      </c>
      <c r="C420" s="4">
        <v>5000</v>
      </c>
      <c r="D420" s="235">
        <v>739.3</v>
      </c>
      <c r="E420" s="232">
        <f t="shared" si="108"/>
        <v>14.786</v>
      </c>
    </row>
    <row r="421" spans="1:5" ht="12.75" customHeight="1" x14ac:dyDescent="0.2">
      <c r="A421" s="79">
        <v>3232</v>
      </c>
      <c r="B421" s="43" t="s">
        <v>12</v>
      </c>
      <c r="C421" s="4">
        <v>50000</v>
      </c>
      <c r="D421" s="235">
        <v>18580</v>
      </c>
      <c r="E421" s="232">
        <f t="shared" si="108"/>
        <v>37.159999999999997</v>
      </c>
    </row>
    <row r="422" spans="1:5" ht="12.75" customHeight="1" x14ac:dyDescent="0.2">
      <c r="A422" s="79">
        <v>3233</v>
      </c>
      <c r="B422" s="104" t="s">
        <v>50</v>
      </c>
      <c r="C422" s="233">
        <v>1300000</v>
      </c>
      <c r="D422" s="260">
        <v>410953.13</v>
      </c>
      <c r="E422" s="93">
        <f t="shared" si="108"/>
        <v>31.611779230769233</v>
      </c>
    </row>
    <row r="423" spans="1:5" ht="12.75" customHeight="1" x14ac:dyDescent="0.2">
      <c r="A423" s="79">
        <v>3235</v>
      </c>
      <c r="B423" s="104" t="s">
        <v>52</v>
      </c>
      <c r="C423" s="4">
        <v>300000</v>
      </c>
      <c r="D423" s="235">
        <v>243750</v>
      </c>
      <c r="E423" s="232">
        <f t="shared" si="108"/>
        <v>81.25</v>
      </c>
    </row>
    <row r="424" spans="1:5" ht="12.75" customHeight="1" x14ac:dyDescent="0.2">
      <c r="A424" s="79">
        <v>3236</v>
      </c>
      <c r="B424" s="104" t="s">
        <v>53</v>
      </c>
      <c r="C424" s="4">
        <v>100000</v>
      </c>
      <c r="D424" s="235">
        <v>0</v>
      </c>
      <c r="E424" s="232">
        <f t="shared" si="108"/>
        <v>0</v>
      </c>
    </row>
    <row r="425" spans="1:5" ht="12.75" customHeight="1" x14ac:dyDescent="0.2">
      <c r="A425" s="79">
        <v>3237</v>
      </c>
      <c r="B425" s="43" t="s">
        <v>13</v>
      </c>
      <c r="C425" s="4">
        <v>1700000</v>
      </c>
      <c r="D425" s="235">
        <v>1057030.17</v>
      </c>
      <c r="E425" s="232">
        <f t="shared" si="108"/>
        <v>62.178245294117637</v>
      </c>
    </row>
    <row r="426" spans="1:5" ht="12.75" customHeight="1" x14ac:dyDescent="0.2">
      <c r="A426" s="79">
        <v>3238</v>
      </c>
      <c r="B426" s="43" t="s">
        <v>14</v>
      </c>
      <c r="C426" s="4">
        <v>1000000</v>
      </c>
      <c r="D426" s="235">
        <v>0</v>
      </c>
      <c r="E426" s="232">
        <f t="shared" si="108"/>
        <v>0</v>
      </c>
    </row>
    <row r="427" spans="1:5" ht="12.75" customHeight="1" x14ac:dyDescent="0.2">
      <c r="A427" s="79">
        <v>3239</v>
      </c>
      <c r="B427" s="43" t="s">
        <v>54</v>
      </c>
      <c r="C427" s="4">
        <v>5000</v>
      </c>
      <c r="D427" s="235">
        <v>2850.56</v>
      </c>
      <c r="E427" s="232">
        <f t="shared" si="108"/>
        <v>57.011199999999995</v>
      </c>
    </row>
    <row r="428" spans="1:5" ht="12.75" customHeight="1" x14ac:dyDescent="0.2">
      <c r="A428" s="208">
        <v>329</v>
      </c>
      <c r="B428" s="77" t="s">
        <v>55</v>
      </c>
      <c r="C428" s="228">
        <f>SUM(C429:C432)</f>
        <v>910270000</v>
      </c>
      <c r="D428" s="256">
        <f>SUM(D429:D432)</f>
        <v>917627124.79999995</v>
      </c>
      <c r="E428" s="91">
        <f t="shared" si="108"/>
        <v>100.80823544662572</v>
      </c>
    </row>
    <row r="429" spans="1:5" ht="12.75" customHeight="1" x14ac:dyDescent="0.2">
      <c r="A429" s="79">
        <v>3291</v>
      </c>
      <c r="B429" s="105" t="s">
        <v>77</v>
      </c>
      <c r="C429" s="4">
        <v>200000</v>
      </c>
      <c r="D429" s="235">
        <v>50429.75</v>
      </c>
      <c r="E429" s="232">
        <f t="shared" ref="E429:E449" si="109">D429/C429*100</f>
        <v>25.214874999999999</v>
      </c>
    </row>
    <row r="430" spans="1:5" ht="12.75" customHeight="1" x14ac:dyDescent="0.2">
      <c r="A430" s="79">
        <v>3293</v>
      </c>
      <c r="B430" s="79" t="s">
        <v>56</v>
      </c>
      <c r="C430" s="4">
        <v>20000</v>
      </c>
      <c r="D430" s="235">
        <v>0</v>
      </c>
      <c r="E430" s="232">
        <f t="shared" si="109"/>
        <v>0</v>
      </c>
    </row>
    <row r="431" spans="1:5" ht="12.75" customHeight="1" x14ac:dyDescent="0.2">
      <c r="A431" s="79">
        <v>3294</v>
      </c>
      <c r="B431" s="79" t="s">
        <v>122</v>
      </c>
      <c r="C431" s="4">
        <v>20000</v>
      </c>
      <c r="D431" s="235">
        <v>6429.63</v>
      </c>
      <c r="E431" s="232">
        <f t="shared" si="109"/>
        <v>32.148150000000001</v>
      </c>
    </row>
    <row r="432" spans="1:5" ht="12.75" customHeight="1" x14ac:dyDescent="0.2">
      <c r="A432" s="79">
        <v>3299</v>
      </c>
      <c r="B432" s="79" t="s">
        <v>55</v>
      </c>
      <c r="C432" s="4">
        <v>910030000</v>
      </c>
      <c r="D432" s="235">
        <v>917570265.41999996</v>
      </c>
      <c r="E432" s="232">
        <f t="shared" si="109"/>
        <v>100.82857328000175</v>
      </c>
    </row>
    <row r="433" spans="1:5" ht="12.75" customHeight="1" x14ac:dyDescent="0.2">
      <c r="A433" s="208">
        <v>34</v>
      </c>
      <c r="B433" s="103" t="s">
        <v>15</v>
      </c>
      <c r="C433" s="228">
        <f>C434</f>
        <v>50000</v>
      </c>
      <c r="D433" s="256">
        <f>D434</f>
        <v>0</v>
      </c>
      <c r="E433" s="91">
        <f t="shared" si="109"/>
        <v>0</v>
      </c>
    </row>
    <row r="434" spans="1:5" ht="12.75" customHeight="1" x14ac:dyDescent="0.2">
      <c r="A434" s="208">
        <v>343</v>
      </c>
      <c r="B434" s="77" t="s">
        <v>61</v>
      </c>
      <c r="C434" s="228">
        <f>SUM(C435:C435)</f>
        <v>50000</v>
      </c>
      <c r="D434" s="256">
        <f>SUM(D435:D435)</f>
        <v>0</v>
      </c>
      <c r="E434" s="91">
        <f t="shared" si="109"/>
        <v>0</v>
      </c>
    </row>
    <row r="435" spans="1:5" ht="12.75" customHeight="1" x14ac:dyDescent="0.2">
      <c r="A435" s="78">
        <v>3433</v>
      </c>
      <c r="B435" s="105" t="s">
        <v>73</v>
      </c>
      <c r="C435" s="4">
        <v>50000</v>
      </c>
      <c r="D435" s="235">
        <v>0</v>
      </c>
      <c r="E435" s="232">
        <f t="shared" si="109"/>
        <v>0</v>
      </c>
    </row>
    <row r="436" spans="1:5" ht="12.75" customHeight="1" x14ac:dyDescent="0.2">
      <c r="A436" s="131">
        <v>36</v>
      </c>
      <c r="B436" s="130" t="s">
        <v>124</v>
      </c>
      <c r="C436" s="236">
        <f t="shared" ref="C436:D436" si="110">C437</f>
        <v>2880000</v>
      </c>
      <c r="D436" s="246">
        <f t="shared" si="110"/>
        <v>2879490.85</v>
      </c>
      <c r="E436" s="192">
        <f t="shared" si="109"/>
        <v>99.982321180555559</v>
      </c>
    </row>
    <row r="437" spans="1:5" ht="12.75" customHeight="1" x14ac:dyDescent="0.2">
      <c r="A437" s="131">
        <v>363</v>
      </c>
      <c r="B437" s="138" t="s">
        <v>88</v>
      </c>
      <c r="C437" s="236">
        <f>C438</f>
        <v>2880000</v>
      </c>
      <c r="D437" s="246">
        <f>D438</f>
        <v>2879490.85</v>
      </c>
      <c r="E437" s="192">
        <f t="shared" si="109"/>
        <v>99.982321180555559</v>
      </c>
    </row>
    <row r="438" spans="1:5" ht="12.75" customHeight="1" x14ac:dyDescent="0.2">
      <c r="A438" s="134">
        <v>3631</v>
      </c>
      <c r="B438" s="137" t="s">
        <v>105</v>
      </c>
      <c r="C438" s="225">
        <v>2880000</v>
      </c>
      <c r="D438" s="247">
        <v>2879490.85</v>
      </c>
      <c r="E438" s="232">
        <f t="shared" si="109"/>
        <v>99.982321180555559</v>
      </c>
    </row>
    <row r="439" spans="1:5" ht="12.75" customHeight="1" x14ac:dyDescent="0.2">
      <c r="A439" s="86">
        <v>37</v>
      </c>
      <c r="B439" s="109" t="s">
        <v>102</v>
      </c>
      <c r="C439" s="228">
        <f>C440</f>
        <v>50000</v>
      </c>
      <c r="D439" s="256">
        <f>D440</f>
        <v>0</v>
      </c>
      <c r="E439" s="192">
        <f t="shared" si="109"/>
        <v>0</v>
      </c>
    </row>
    <row r="440" spans="1:5" ht="12.75" customHeight="1" x14ac:dyDescent="0.2">
      <c r="A440" s="86">
        <v>372</v>
      </c>
      <c r="B440" s="88" t="s">
        <v>110</v>
      </c>
      <c r="C440" s="228">
        <f>SUM(C441:C441)</f>
        <v>50000</v>
      </c>
      <c r="D440" s="256">
        <f>SUM(D441:D441)</f>
        <v>0</v>
      </c>
      <c r="E440" s="192">
        <f t="shared" si="109"/>
        <v>0</v>
      </c>
    </row>
    <row r="441" spans="1:5" ht="12.75" customHeight="1" x14ac:dyDescent="0.2">
      <c r="A441" s="43">
        <v>3721</v>
      </c>
      <c r="B441" s="79" t="s">
        <v>104</v>
      </c>
      <c r="C441" s="4">
        <v>50000</v>
      </c>
      <c r="D441" s="235">
        <v>0</v>
      </c>
      <c r="E441" s="232">
        <f t="shared" si="109"/>
        <v>0</v>
      </c>
    </row>
    <row r="442" spans="1:5" ht="12.75" customHeight="1" x14ac:dyDescent="0.2">
      <c r="A442" s="127">
        <v>4</v>
      </c>
      <c r="B442" s="128" t="s">
        <v>58</v>
      </c>
      <c r="C442" s="228">
        <f t="shared" ref="C442:D443" si="111">C443</f>
        <v>145000</v>
      </c>
      <c r="D442" s="256">
        <f t="shared" si="111"/>
        <v>123744.15</v>
      </c>
      <c r="E442" s="91">
        <f t="shared" si="109"/>
        <v>85.340793103448277</v>
      </c>
    </row>
    <row r="443" spans="1:5" ht="12.75" customHeight="1" x14ac:dyDescent="0.2">
      <c r="A443" s="127">
        <v>42</v>
      </c>
      <c r="B443" s="102" t="s">
        <v>20</v>
      </c>
      <c r="C443" s="228">
        <f t="shared" si="111"/>
        <v>145000</v>
      </c>
      <c r="D443" s="256">
        <f t="shared" si="111"/>
        <v>123744.15</v>
      </c>
      <c r="E443" s="91">
        <f t="shared" si="109"/>
        <v>85.340793103448277</v>
      </c>
    </row>
    <row r="444" spans="1:5" ht="12.75" customHeight="1" x14ac:dyDescent="0.2">
      <c r="A444" s="127">
        <v>422</v>
      </c>
      <c r="B444" s="103" t="s">
        <v>25</v>
      </c>
      <c r="C444" s="228">
        <f>SUM(C445:C449)</f>
        <v>145000</v>
      </c>
      <c r="D444" s="256">
        <f>SUM(D445:D449)</f>
        <v>123744.15</v>
      </c>
      <c r="E444" s="91">
        <f t="shared" si="109"/>
        <v>85.340793103448277</v>
      </c>
    </row>
    <row r="445" spans="1:5" ht="12.75" customHeight="1" x14ac:dyDescent="0.2">
      <c r="A445" s="89" t="s">
        <v>21</v>
      </c>
      <c r="B445" s="112" t="s">
        <v>22</v>
      </c>
      <c r="C445" s="4">
        <v>5000</v>
      </c>
      <c r="D445" s="235">
        <v>0</v>
      </c>
      <c r="E445" s="232">
        <f t="shared" si="109"/>
        <v>0</v>
      </c>
    </row>
    <row r="446" spans="1:5" ht="12.75" customHeight="1" x14ac:dyDescent="0.2">
      <c r="A446" s="43">
        <v>4222</v>
      </c>
      <c r="B446" s="43" t="s">
        <v>24</v>
      </c>
      <c r="C446" s="4">
        <v>5000</v>
      </c>
      <c r="D446" s="235">
        <v>0</v>
      </c>
      <c r="E446" s="232">
        <f t="shared" si="109"/>
        <v>0</v>
      </c>
    </row>
    <row r="447" spans="1:5" ht="12.75" customHeight="1" x14ac:dyDescent="0.2">
      <c r="A447" s="43">
        <v>4223</v>
      </c>
      <c r="B447" s="43" t="s">
        <v>179</v>
      </c>
      <c r="C447" s="4">
        <v>5000</v>
      </c>
      <c r="D447" s="235">
        <v>0</v>
      </c>
      <c r="E447" s="232">
        <f t="shared" si="109"/>
        <v>0</v>
      </c>
    </row>
    <row r="448" spans="1:5" ht="12.75" customHeight="1" x14ac:dyDescent="0.2">
      <c r="A448" s="43">
        <v>4225</v>
      </c>
      <c r="B448" s="79" t="s">
        <v>99</v>
      </c>
      <c r="C448" s="4">
        <v>5000</v>
      </c>
      <c r="D448" s="235">
        <v>0</v>
      </c>
      <c r="E448" s="232">
        <f t="shared" si="109"/>
        <v>0</v>
      </c>
    </row>
    <row r="449" spans="1:5" ht="12.75" customHeight="1" x14ac:dyDescent="0.2">
      <c r="A449" s="43">
        <v>4227</v>
      </c>
      <c r="B449" s="79" t="s">
        <v>100</v>
      </c>
      <c r="C449" s="4">
        <v>125000</v>
      </c>
      <c r="D449" s="235">
        <v>123744.15</v>
      </c>
      <c r="E449" s="232">
        <f t="shared" si="109"/>
        <v>98.995319999999992</v>
      </c>
    </row>
    <row r="450" spans="1:5" ht="12.75" customHeight="1" x14ac:dyDescent="0.2">
      <c r="A450" s="177"/>
      <c r="B450" s="144"/>
      <c r="E450" s="232"/>
    </row>
    <row r="451" spans="1:5" ht="12.75" customHeight="1" x14ac:dyDescent="0.2">
      <c r="A451" s="178"/>
      <c r="B451" s="176"/>
      <c r="E451" s="232"/>
    </row>
    <row r="452" spans="1:5" ht="12.75" customHeight="1" x14ac:dyDescent="0.2">
      <c r="B452" s="268"/>
      <c r="C452" s="228"/>
      <c r="D452" s="256"/>
      <c r="E452" s="256"/>
    </row>
    <row r="453" spans="1:5" ht="12.75" customHeight="1" x14ac:dyDescent="0.2">
      <c r="A453" s="134"/>
      <c r="B453" s="268"/>
      <c r="C453" s="228"/>
      <c r="D453" s="256"/>
      <c r="E453" s="256"/>
    </row>
    <row r="454" spans="1:5" ht="12.75" customHeight="1" x14ac:dyDescent="0.2">
      <c r="B454" s="269"/>
      <c r="C454" s="220"/>
      <c r="D454" s="257"/>
      <c r="E454" s="257"/>
    </row>
    <row r="455" spans="1:5" ht="12.75" customHeight="1" x14ac:dyDescent="0.2">
      <c r="A455" s="134"/>
      <c r="B455" s="269"/>
      <c r="C455" s="220"/>
      <c r="D455" s="257"/>
      <c r="E455" s="257"/>
    </row>
    <row r="456" spans="1:5" ht="12.75" customHeight="1" x14ac:dyDescent="0.2">
      <c r="B456" s="268"/>
      <c r="C456" s="228"/>
      <c r="D456" s="256"/>
      <c r="E456" s="256"/>
    </row>
    <row r="457" spans="1:5" ht="12.75" customHeight="1" x14ac:dyDescent="0.2">
      <c r="A457" s="177"/>
      <c r="B457" s="268"/>
      <c r="C457" s="228"/>
      <c r="D457" s="256"/>
      <c r="E457" s="256"/>
    </row>
    <row r="458" spans="1:5" ht="12.75" customHeight="1" x14ac:dyDescent="0.2">
      <c r="A458" s="178"/>
      <c r="B458" s="268"/>
    </row>
    <row r="459" spans="1:5" ht="12.75" customHeight="1" x14ac:dyDescent="0.2">
      <c r="A459" s="179"/>
      <c r="B459" s="270"/>
      <c r="D459" s="256"/>
    </row>
    <row r="460" spans="1:5" ht="12.75" customHeight="1" x14ac:dyDescent="0.2"/>
    <row r="461" spans="1:5" ht="12.75" customHeight="1" x14ac:dyDescent="0.2">
      <c r="A461" s="134"/>
      <c r="B461" s="175"/>
    </row>
    <row r="462" spans="1:5" ht="12.75" customHeight="1" x14ac:dyDescent="0.2"/>
    <row r="463" spans="1:5" ht="12.75" customHeight="1" x14ac:dyDescent="0.2">
      <c r="A463" s="134"/>
      <c r="B463" s="175"/>
    </row>
    <row r="464" spans="1:5" ht="12.75" customHeight="1" x14ac:dyDescent="0.2"/>
    <row r="465" spans="1:2" ht="12.75" customHeight="1" x14ac:dyDescent="0.2">
      <c r="A465" s="177"/>
      <c r="B465" s="144"/>
    </row>
    <row r="466" spans="1:2" ht="12.75" customHeight="1" x14ac:dyDescent="0.2">
      <c r="A466" s="178"/>
      <c r="B466" s="176"/>
    </row>
    <row r="467" spans="1:2" ht="12.75" customHeight="1" x14ac:dyDescent="0.2">
      <c r="A467" s="178"/>
      <c r="B467" s="176"/>
    </row>
    <row r="468" spans="1:2" ht="12.75" customHeight="1" x14ac:dyDescent="0.2">
      <c r="A468" s="178"/>
      <c r="B468" s="176"/>
    </row>
    <row r="469" spans="1:2" ht="12.75" customHeight="1" x14ac:dyDescent="0.2">
      <c r="A469" s="178"/>
      <c r="B469" s="176"/>
    </row>
    <row r="470" spans="1:2" ht="12.75" customHeight="1" x14ac:dyDescent="0.2">
      <c r="A470" s="178"/>
      <c r="B470" s="176"/>
    </row>
    <row r="471" spans="1:2" ht="12.75" customHeight="1" x14ac:dyDescent="0.2">
      <c r="A471" s="178"/>
      <c r="B471" s="176"/>
    </row>
    <row r="472" spans="1:2" ht="12.75" customHeight="1" x14ac:dyDescent="0.2">
      <c r="A472" s="178"/>
      <c r="B472" s="176"/>
    </row>
    <row r="473" spans="1:2" ht="12.75" customHeight="1" x14ac:dyDescent="0.2"/>
    <row r="474" spans="1:2" ht="12.75" customHeight="1" x14ac:dyDescent="0.2">
      <c r="A474" s="134"/>
      <c r="B474" s="175"/>
    </row>
    <row r="475" spans="1:2" ht="12.75" customHeight="1" x14ac:dyDescent="0.2"/>
    <row r="476" spans="1:2" ht="12.75" customHeight="1" x14ac:dyDescent="0.2">
      <c r="A476" s="134"/>
      <c r="B476" s="175"/>
    </row>
    <row r="477" spans="1:2" ht="12.75" customHeight="1" x14ac:dyDescent="0.2"/>
    <row r="478" spans="1:2" ht="12.75" customHeight="1" x14ac:dyDescent="0.2">
      <c r="A478" s="177"/>
      <c r="B478" s="144"/>
    </row>
    <row r="479" spans="1:2" ht="12.75" customHeight="1" x14ac:dyDescent="0.2">
      <c r="A479" s="178"/>
      <c r="B479" s="176"/>
    </row>
    <row r="480" spans="1:2" ht="12.75" customHeight="1" x14ac:dyDescent="0.2">
      <c r="A480" s="178"/>
      <c r="B480" s="176"/>
    </row>
    <row r="481" spans="1:2" ht="12.75" customHeight="1" x14ac:dyDescent="0.2"/>
    <row r="482" spans="1:2" ht="12.75" customHeight="1" x14ac:dyDescent="0.2">
      <c r="A482" s="134"/>
      <c r="B482" s="175"/>
    </row>
    <row r="483" spans="1:2" ht="12.75" customHeight="1" x14ac:dyDescent="0.2"/>
    <row r="484" spans="1:2" ht="12.75" customHeight="1" x14ac:dyDescent="0.2">
      <c r="A484" s="134"/>
      <c r="B484" s="175"/>
    </row>
    <row r="485" spans="1:2" ht="12.75" customHeight="1" x14ac:dyDescent="0.2"/>
    <row r="486" spans="1:2" ht="12.75" customHeight="1" x14ac:dyDescent="0.2">
      <c r="A486" s="177"/>
      <c r="B486" s="144"/>
    </row>
    <row r="487" spans="1:2" ht="12.75" customHeight="1" x14ac:dyDescent="0.2">
      <c r="A487" s="178"/>
      <c r="B487" s="176"/>
    </row>
    <row r="488" spans="1:2" ht="12.75" customHeight="1" x14ac:dyDescent="0.2">
      <c r="A488" s="178"/>
      <c r="B488" s="176"/>
    </row>
    <row r="489" spans="1:2" ht="12.75" customHeight="1" x14ac:dyDescent="0.2"/>
    <row r="490" spans="1:2" ht="12.75" customHeight="1" x14ac:dyDescent="0.2">
      <c r="A490" s="134"/>
      <c r="B490" s="175"/>
    </row>
    <row r="491" spans="1:2" ht="12.75" customHeight="1" x14ac:dyDescent="0.2"/>
    <row r="492" spans="1:2" ht="12.75" customHeight="1" x14ac:dyDescent="0.2">
      <c r="A492" s="134"/>
      <c r="B492" s="175"/>
    </row>
    <row r="493" spans="1:2" ht="12.75" customHeight="1" x14ac:dyDescent="0.2"/>
    <row r="494" spans="1:2" ht="12.75" customHeight="1" x14ac:dyDescent="0.2">
      <c r="A494" s="177"/>
      <c r="B494" s="144"/>
    </row>
    <row r="495" spans="1:2" ht="12.75" customHeight="1" x14ac:dyDescent="0.2">
      <c r="A495" s="178"/>
      <c r="B495" s="176"/>
    </row>
    <row r="496" spans="1:2" ht="12.75" customHeight="1" x14ac:dyDescent="0.2"/>
    <row r="497" spans="1:2" ht="12.75" customHeight="1" x14ac:dyDescent="0.2">
      <c r="A497" s="134"/>
      <c r="B497" s="175"/>
    </row>
    <row r="498" spans="1:2" ht="12.75" customHeight="1" x14ac:dyDescent="0.2"/>
    <row r="499" spans="1:2" ht="12.75" customHeight="1" x14ac:dyDescent="0.2">
      <c r="A499" s="134"/>
      <c r="B499" s="175"/>
    </row>
    <row r="500" spans="1:2" ht="12.75" customHeight="1" x14ac:dyDescent="0.2"/>
    <row r="501" spans="1:2" ht="12.75" customHeight="1" x14ac:dyDescent="0.2">
      <c r="A501" s="177"/>
      <c r="B501" s="144"/>
    </row>
    <row r="502" spans="1:2" ht="12.75" customHeight="1" x14ac:dyDescent="0.2">
      <c r="A502" s="178"/>
      <c r="B502" s="176"/>
    </row>
    <row r="503" spans="1:2" ht="12.75" customHeight="1" x14ac:dyDescent="0.2">
      <c r="A503" s="178"/>
      <c r="B503" s="176"/>
    </row>
    <row r="504" spans="1:2" ht="12.75" customHeight="1" x14ac:dyDescent="0.2"/>
    <row r="505" spans="1:2" ht="12.75" customHeight="1" x14ac:dyDescent="0.2">
      <c r="A505" s="134"/>
      <c r="B505" s="175"/>
    </row>
    <row r="506" spans="1:2" ht="12.75" customHeight="1" x14ac:dyDescent="0.2"/>
    <row r="507" spans="1:2" ht="12.75" customHeight="1" x14ac:dyDescent="0.2">
      <c r="A507" s="134"/>
      <c r="B507" s="175"/>
    </row>
    <row r="508" spans="1:2" ht="12.75" customHeight="1" x14ac:dyDescent="0.2"/>
    <row r="509" spans="1:2" ht="12.75" customHeight="1" x14ac:dyDescent="0.2">
      <c r="A509" s="177"/>
      <c r="B509" s="144"/>
    </row>
    <row r="510" spans="1:2" ht="12.75" customHeight="1" x14ac:dyDescent="0.2">
      <c r="A510" s="178"/>
      <c r="B510" s="176"/>
    </row>
    <row r="511" spans="1:2" ht="12.75" customHeight="1" x14ac:dyDescent="0.2"/>
    <row r="512" spans="1:2" ht="12.75" customHeight="1" x14ac:dyDescent="0.2">
      <c r="A512" s="134"/>
      <c r="B512" s="175"/>
    </row>
    <row r="513" spans="1:2" ht="12.75" customHeight="1" x14ac:dyDescent="0.2"/>
    <row r="514" spans="1:2" ht="12.75" customHeight="1" x14ac:dyDescent="0.2">
      <c r="A514" s="134"/>
      <c r="B514" s="175"/>
    </row>
    <row r="515" spans="1:2" ht="12.75" customHeight="1" x14ac:dyDescent="0.2"/>
    <row r="516" spans="1:2" ht="12.75" customHeight="1" x14ac:dyDescent="0.2">
      <c r="A516" s="177"/>
      <c r="B516" s="144"/>
    </row>
    <row r="517" spans="1:2" ht="12.75" customHeight="1" x14ac:dyDescent="0.2">
      <c r="A517" s="178"/>
      <c r="B517" s="176"/>
    </row>
    <row r="518" spans="1:2" ht="12.75" customHeight="1" x14ac:dyDescent="0.2">
      <c r="A518" s="178"/>
      <c r="B518" s="176"/>
    </row>
    <row r="519" spans="1:2" ht="12.75" customHeight="1" x14ac:dyDescent="0.2"/>
    <row r="520" spans="1:2" ht="12.75" customHeight="1" x14ac:dyDescent="0.2">
      <c r="A520" s="134"/>
      <c r="B520" s="175"/>
    </row>
    <row r="521" spans="1:2" ht="12.75" customHeight="1" x14ac:dyDescent="0.2"/>
    <row r="522" spans="1:2" ht="12.75" customHeight="1" x14ac:dyDescent="0.2">
      <c r="A522" s="134"/>
      <c r="B522" s="175"/>
    </row>
    <row r="523" spans="1:2" ht="12.75" customHeight="1" x14ac:dyDescent="0.2"/>
    <row r="524" spans="1:2" ht="12.75" customHeight="1" x14ac:dyDescent="0.2">
      <c r="A524" s="177"/>
      <c r="B524" s="144"/>
    </row>
    <row r="525" spans="1:2" ht="12.75" customHeight="1" x14ac:dyDescent="0.2">
      <c r="A525" s="178"/>
      <c r="B525" s="176"/>
    </row>
    <row r="526" spans="1:2" ht="12.75" customHeight="1" x14ac:dyDescent="0.2"/>
    <row r="527" spans="1:2" ht="12.75" customHeight="1" x14ac:dyDescent="0.2">
      <c r="A527" s="134"/>
      <c r="B527" s="175"/>
    </row>
    <row r="528" spans="1:2" ht="12.75" customHeight="1" x14ac:dyDescent="0.2"/>
    <row r="529" spans="1:2" ht="12.75" customHeight="1" x14ac:dyDescent="0.2">
      <c r="A529" s="134"/>
      <c r="B529" s="175"/>
    </row>
    <row r="530" spans="1:2" ht="12.75" customHeight="1" x14ac:dyDescent="0.2"/>
    <row r="531" spans="1:2" ht="12.75" customHeight="1" x14ac:dyDescent="0.2">
      <c r="A531" s="177"/>
      <c r="B531" s="144"/>
    </row>
    <row r="532" spans="1:2" ht="12.75" customHeight="1" x14ac:dyDescent="0.2">
      <c r="A532" s="178"/>
      <c r="B532" s="176"/>
    </row>
    <row r="533" spans="1:2" ht="12.75" customHeight="1" x14ac:dyDescent="0.2"/>
    <row r="534" spans="1:2" ht="12.75" customHeight="1" x14ac:dyDescent="0.2">
      <c r="A534" s="134"/>
      <c r="B534" s="175"/>
    </row>
    <row r="535" spans="1:2" ht="12.75" customHeight="1" x14ac:dyDescent="0.2"/>
    <row r="536" spans="1:2" ht="12.75" customHeight="1" x14ac:dyDescent="0.2">
      <c r="A536" s="134"/>
      <c r="B536" s="175"/>
    </row>
    <row r="537" spans="1:2" ht="12.75" customHeight="1" x14ac:dyDescent="0.2"/>
    <row r="538" spans="1:2" ht="12.75" customHeight="1" x14ac:dyDescent="0.2">
      <c r="A538" s="177"/>
      <c r="B538" s="144"/>
    </row>
    <row r="539" spans="1:2" ht="12.75" customHeight="1" x14ac:dyDescent="0.2">
      <c r="A539" s="178"/>
      <c r="B539" s="176"/>
    </row>
    <row r="540" spans="1:2" ht="12.75" customHeight="1" x14ac:dyDescent="0.2"/>
    <row r="541" spans="1:2" ht="12.75" customHeight="1" x14ac:dyDescent="0.2">
      <c r="A541" s="134"/>
      <c r="B541" s="175"/>
    </row>
    <row r="542" spans="1:2" ht="12.75" customHeight="1" x14ac:dyDescent="0.2"/>
    <row r="543" spans="1:2" ht="12.75" customHeight="1" x14ac:dyDescent="0.2">
      <c r="A543" s="134"/>
      <c r="B543" s="175"/>
    </row>
    <row r="544" spans="1:2" ht="12.75" customHeight="1" x14ac:dyDescent="0.2"/>
    <row r="545" spans="1:2" ht="12.75" customHeight="1" x14ac:dyDescent="0.2">
      <c r="A545" s="177"/>
      <c r="B545" s="144"/>
    </row>
    <row r="546" spans="1:2" ht="12.75" customHeight="1" x14ac:dyDescent="0.2">
      <c r="A546" s="178"/>
      <c r="B546" s="176"/>
    </row>
    <row r="547" spans="1:2" ht="12.75" customHeight="1" x14ac:dyDescent="0.2"/>
    <row r="548" spans="1:2" ht="12.75" customHeight="1" x14ac:dyDescent="0.2">
      <c r="A548" s="134"/>
      <c r="B548" s="175"/>
    </row>
    <row r="549" spans="1:2" ht="12.75" customHeight="1" x14ac:dyDescent="0.2"/>
    <row r="550" spans="1:2" ht="12.75" customHeight="1" x14ac:dyDescent="0.2">
      <c r="A550" s="134"/>
      <c r="B550" s="175"/>
    </row>
    <row r="551" spans="1:2" ht="12.75" customHeight="1" x14ac:dyDescent="0.2"/>
    <row r="552" spans="1:2" ht="12.75" customHeight="1" x14ac:dyDescent="0.2">
      <c r="A552" s="177"/>
      <c r="B552" s="144"/>
    </row>
    <row r="553" spans="1:2" ht="12.75" customHeight="1" x14ac:dyDescent="0.2">
      <c r="A553" s="178"/>
      <c r="B553" s="176"/>
    </row>
    <row r="554" spans="1:2" ht="12.75" customHeight="1" x14ac:dyDescent="0.2"/>
    <row r="555" spans="1:2" ht="12.75" customHeight="1" x14ac:dyDescent="0.2">
      <c r="A555" s="134"/>
      <c r="B555" s="175"/>
    </row>
    <row r="556" spans="1:2" ht="12.75" customHeight="1" x14ac:dyDescent="0.2"/>
    <row r="557" spans="1:2" ht="12.75" customHeight="1" x14ac:dyDescent="0.2">
      <c r="A557" s="134"/>
      <c r="B557" s="175"/>
    </row>
    <row r="558" spans="1:2" ht="12.75" customHeight="1" x14ac:dyDescent="0.2"/>
    <row r="559" spans="1:2" ht="12.75" customHeight="1" x14ac:dyDescent="0.2">
      <c r="A559" s="177"/>
      <c r="B559" s="144"/>
    </row>
    <row r="560" spans="1:2" ht="12.75" customHeight="1" x14ac:dyDescent="0.2">
      <c r="A560" s="178"/>
      <c r="B560" s="176"/>
    </row>
    <row r="561" spans="1:2" ht="12.75" customHeight="1" x14ac:dyDescent="0.2"/>
    <row r="562" spans="1:2" ht="12.75" customHeight="1" x14ac:dyDescent="0.2">
      <c r="A562" s="134"/>
      <c r="B562" s="175"/>
    </row>
    <row r="563" spans="1:2" ht="12.75" customHeight="1" x14ac:dyDescent="0.2"/>
    <row r="564" spans="1:2" ht="12.75" customHeight="1" x14ac:dyDescent="0.2">
      <c r="A564" s="134"/>
      <c r="B564" s="175"/>
    </row>
    <row r="565" spans="1:2" ht="12.75" customHeight="1" x14ac:dyDescent="0.2"/>
    <row r="566" spans="1:2" ht="12.75" customHeight="1" x14ac:dyDescent="0.2">
      <c r="A566" s="177"/>
      <c r="B566" s="144"/>
    </row>
    <row r="567" spans="1:2" ht="12.75" customHeight="1" x14ac:dyDescent="0.2">
      <c r="A567" s="178"/>
      <c r="B567" s="176"/>
    </row>
    <row r="568" spans="1:2" ht="12.75" customHeight="1" x14ac:dyDescent="0.2"/>
    <row r="569" spans="1:2" ht="12.75" customHeight="1" x14ac:dyDescent="0.2">
      <c r="A569" s="134"/>
      <c r="B569" s="175"/>
    </row>
    <row r="570" spans="1:2" ht="12.75" customHeight="1" x14ac:dyDescent="0.2"/>
    <row r="571" spans="1:2" ht="12.75" customHeight="1" x14ac:dyDescent="0.2">
      <c r="A571" s="134"/>
      <c r="B571" s="175"/>
    </row>
    <row r="572" spans="1:2" ht="12.75" customHeight="1" x14ac:dyDescent="0.2"/>
    <row r="573" spans="1:2" ht="12.75" customHeight="1" x14ac:dyDescent="0.2">
      <c r="A573" s="177"/>
      <c r="B573" s="144"/>
    </row>
    <row r="574" spans="1:2" ht="12.75" customHeight="1" x14ac:dyDescent="0.2">
      <c r="A574" s="178"/>
      <c r="B574" s="176"/>
    </row>
    <row r="575" spans="1:2" ht="12.75" customHeight="1" x14ac:dyDescent="0.2">
      <c r="A575" s="178"/>
      <c r="B575" s="176"/>
    </row>
    <row r="576" spans="1:2" ht="12.75" customHeight="1" x14ac:dyDescent="0.2">
      <c r="A576" s="134"/>
      <c r="B576" s="175"/>
    </row>
    <row r="577" spans="1:2" ht="12.75" customHeight="1" x14ac:dyDescent="0.2"/>
    <row r="578" spans="1:2" ht="12.75" customHeight="1" x14ac:dyDescent="0.2">
      <c r="A578" s="134"/>
      <c r="B578" s="175"/>
    </row>
    <row r="579" spans="1:2" ht="12.75" customHeight="1" x14ac:dyDescent="0.2"/>
    <row r="580" spans="1:2" ht="12.75" customHeight="1" x14ac:dyDescent="0.2">
      <c r="A580" s="177"/>
      <c r="B580" s="144"/>
    </row>
    <row r="581" spans="1:2" ht="12.75" customHeight="1" x14ac:dyDescent="0.2">
      <c r="A581" s="178"/>
      <c r="B581" s="176"/>
    </row>
    <row r="582" spans="1:2" ht="12.75" customHeight="1" x14ac:dyDescent="0.2">
      <c r="A582" s="178"/>
      <c r="B582" s="176"/>
    </row>
    <row r="583" spans="1:2" ht="12.75" customHeight="1" x14ac:dyDescent="0.2"/>
    <row r="584" spans="1:2" ht="12.75" customHeight="1" x14ac:dyDescent="0.2">
      <c r="A584" s="134"/>
      <c r="B584" s="175"/>
    </row>
    <row r="585" spans="1:2" ht="12.75" customHeight="1" x14ac:dyDescent="0.2"/>
    <row r="586" spans="1:2" ht="12.75" customHeight="1" x14ac:dyDescent="0.2">
      <c r="A586" s="134"/>
      <c r="B586" s="175"/>
    </row>
    <row r="587" spans="1:2" ht="12.75" customHeight="1" x14ac:dyDescent="0.2"/>
    <row r="588" spans="1:2" ht="12.75" customHeight="1" x14ac:dyDescent="0.2">
      <c r="A588" s="177"/>
      <c r="B588" s="144"/>
    </row>
    <row r="589" spans="1:2" ht="12.75" customHeight="1" x14ac:dyDescent="0.2">
      <c r="A589" s="178"/>
      <c r="B589" s="176"/>
    </row>
    <row r="590" spans="1:2" ht="12.75" customHeight="1" x14ac:dyDescent="0.2"/>
    <row r="591" spans="1:2" ht="12.75" customHeight="1" x14ac:dyDescent="0.2">
      <c r="A591" s="134"/>
      <c r="B591" s="175"/>
    </row>
    <row r="592" spans="1:2" ht="12.75" customHeight="1" x14ac:dyDescent="0.2"/>
    <row r="593" spans="1:2" ht="12.75" customHeight="1" x14ac:dyDescent="0.2">
      <c r="A593" s="134"/>
      <c r="B593" s="175"/>
    </row>
    <row r="594" spans="1:2" ht="12.75" customHeight="1" x14ac:dyDescent="0.2"/>
    <row r="595" spans="1:2" ht="12.75" customHeight="1" x14ac:dyDescent="0.2">
      <c r="A595" s="177"/>
      <c r="B595" s="144"/>
    </row>
    <row r="596" spans="1:2" ht="12.75" customHeight="1" x14ac:dyDescent="0.2">
      <c r="A596" s="178"/>
      <c r="B596" s="176"/>
    </row>
    <row r="597" spans="1:2" ht="12.75" customHeight="1" x14ac:dyDescent="0.2"/>
    <row r="598" spans="1:2" ht="12.75" customHeight="1" x14ac:dyDescent="0.2">
      <c r="A598" s="134"/>
      <c r="B598" s="175"/>
    </row>
    <row r="599" spans="1:2" ht="12.75" customHeight="1" x14ac:dyDescent="0.2"/>
    <row r="600" spans="1:2" ht="12.75" customHeight="1" x14ac:dyDescent="0.2">
      <c r="A600" s="134"/>
      <c r="B600" s="175"/>
    </row>
    <row r="601" spans="1:2" ht="12.75" customHeight="1" x14ac:dyDescent="0.2"/>
    <row r="602" spans="1:2" ht="12.75" customHeight="1" x14ac:dyDescent="0.2">
      <c r="A602" s="177"/>
      <c r="B602" s="144"/>
    </row>
    <row r="603" spans="1:2" ht="12.75" customHeight="1" x14ac:dyDescent="0.2">
      <c r="A603" s="178"/>
      <c r="B603" s="176"/>
    </row>
    <row r="604" spans="1:2" ht="12.75" customHeight="1" x14ac:dyDescent="0.2"/>
    <row r="605" spans="1:2" ht="12.75" customHeight="1" x14ac:dyDescent="0.2">
      <c r="A605" s="134"/>
      <c r="B605" s="175"/>
    </row>
    <row r="606" spans="1:2" ht="12.75" customHeight="1" x14ac:dyDescent="0.2"/>
    <row r="607" spans="1:2" ht="12.75" customHeight="1" x14ac:dyDescent="0.2">
      <c r="A607" s="134"/>
      <c r="B607" s="175"/>
    </row>
    <row r="608" spans="1:2" ht="12.75" customHeight="1" x14ac:dyDescent="0.2"/>
    <row r="609" spans="1:2" ht="12.75" customHeight="1" x14ac:dyDescent="0.2">
      <c r="A609" s="177"/>
      <c r="B609" s="144"/>
    </row>
    <row r="610" spans="1:2" ht="12.75" customHeight="1" x14ac:dyDescent="0.2">
      <c r="A610" s="178"/>
      <c r="B610" s="176"/>
    </row>
    <row r="611" spans="1:2" ht="12.75" customHeight="1" x14ac:dyDescent="0.2"/>
    <row r="612" spans="1:2" ht="12.75" customHeight="1" x14ac:dyDescent="0.2">
      <c r="A612" s="134"/>
      <c r="B612" s="175"/>
    </row>
    <row r="613" spans="1:2" ht="12.75" customHeight="1" x14ac:dyDescent="0.2"/>
    <row r="614" spans="1:2" ht="12.75" customHeight="1" x14ac:dyDescent="0.2">
      <c r="A614" s="134"/>
      <c r="B614" s="175"/>
    </row>
    <row r="615" spans="1:2" ht="12.75" customHeight="1" x14ac:dyDescent="0.2"/>
    <row r="616" spans="1:2" ht="12.75" customHeight="1" x14ac:dyDescent="0.2">
      <c r="A616" s="177"/>
      <c r="B616" s="144"/>
    </row>
    <row r="617" spans="1:2" ht="12.75" customHeight="1" x14ac:dyDescent="0.2">
      <c r="A617" s="178"/>
      <c r="B617" s="176"/>
    </row>
    <row r="618" spans="1:2" ht="12.75" customHeight="1" x14ac:dyDescent="0.2"/>
    <row r="619" spans="1:2" ht="12.75" customHeight="1" x14ac:dyDescent="0.2">
      <c r="A619" s="134"/>
      <c r="B619" s="175"/>
    </row>
    <row r="620" spans="1:2" ht="12.75" customHeight="1" x14ac:dyDescent="0.2"/>
    <row r="621" spans="1:2" ht="12.75" customHeight="1" x14ac:dyDescent="0.2">
      <c r="A621" s="134"/>
      <c r="B621" s="175"/>
    </row>
    <row r="622" spans="1:2" ht="12.75" customHeight="1" x14ac:dyDescent="0.2"/>
    <row r="623" spans="1:2" ht="12.75" customHeight="1" x14ac:dyDescent="0.2">
      <c r="A623" s="177"/>
      <c r="B623" s="144"/>
    </row>
    <row r="624" spans="1:2" ht="12.75" customHeight="1" x14ac:dyDescent="0.2">
      <c r="A624" s="178"/>
      <c r="B624" s="176"/>
    </row>
    <row r="625" spans="1:2" ht="12.75" customHeight="1" x14ac:dyDescent="0.2"/>
    <row r="626" spans="1:2" ht="12.75" customHeight="1" x14ac:dyDescent="0.2">
      <c r="A626" s="134"/>
      <c r="B626" s="175"/>
    </row>
    <row r="627" spans="1:2" ht="12.75" customHeight="1" x14ac:dyDescent="0.2"/>
    <row r="628" spans="1:2" ht="12.75" customHeight="1" x14ac:dyDescent="0.2">
      <c r="A628" s="134"/>
      <c r="B628" s="175"/>
    </row>
    <row r="629" spans="1:2" ht="12.75" customHeight="1" x14ac:dyDescent="0.2"/>
    <row r="630" spans="1:2" ht="12.75" customHeight="1" x14ac:dyDescent="0.2">
      <c r="A630" s="177"/>
      <c r="B630" s="144"/>
    </row>
    <row r="631" spans="1:2" ht="12.75" customHeight="1" x14ac:dyDescent="0.2">
      <c r="A631" s="178"/>
      <c r="B631" s="176"/>
    </row>
    <row r="632" spans="1:2" ht="12.75" customHeight="1" x14ac:dyDescent="0.2"/>
    <row r="633" spans="1:2" ht="12.75" customHeight="1" x14ac:dyDescent="0.2">
      <c r="A633" s="134"/>
      <c r="B633" s="175"/>
    </row>
    <row r="634" spans="1:2" ht="12.75" customHeight="1" x14ac:dyDescent="0.2"/>
    <row r="635" spans="1:2" ht="12.75" customHeight="1" x14ac:dyDescent="0.2">
      <c r="A635" s="134"/>
      <c r="B635" s="175"/>
    </row>
    <row r="636" spans="1:2" ht="12.75" customHeight="1" x14ac:dyDescent="0.2"/>
    <row r="637" spans="1:2" ht="12.75" customHeight="1" x14ac:dyDescent="0.2">
      <c r="A637" s="177"/>
      <c r="B637" s="144"/>
    </row>
    <row r="638" spans="1:2" ht="12.75" customHeight="1" x14ac:dyDescent="0.2">
      <c r="A638" s="178"/>
      <c r="B638" s="176"/>
    </row>
    <row r="639" spans="1:2" ht="12.75" customHeight="1" x14ac:dyDescent="0.2"/>
    <row r="640" spans="1:2" ht="12.75" customHeight="1" x14ac:dyDescent="0.2">
      <c r="A640" s="134"/>
      <c r="B640" s="175"/>
    </row>
    <row r="641" spans="1:2" ht="12.75" customHeight="1" x14ac:dyDescent="0.2"/>
    <row r="642" spans="1:2" ht="12.75" customHeight="1" x14ac:dyDescent="0.2">
      <c r="A642" s="134"/>
      <c r="B642" s="175"/>
    </row>
    <row r="643" spans="1:2" ht="12.75" customHeight="1" x14ac:dyDescent="0.2">
      <c r="A643" s="134"/>
      <c r="B643" s="175"/>
    </row>
    <row r="644" spans="1:2" ht="12.75" customHeight="1" x14ac:dyDescent="0.2">
      <c r="A644" s="165"/>
      <c r="B644" s="170"/>
    </row>
    <row r="645" spans="1:2" ht="12.75" customHeight="1" x14ac:dyDescent="0.2">
      <c r="A645" s="178"/>
      <c r="B645" s="176"/>
    </row>
    <row r="646" spans="1:2" ht="12.75" customHeight="1" x14ac:dyDescent="0.2"/>
    <row r="647" spans="1:2" ht="12.75" customHeight="1" x14ac:dyDescent="0.2">
      <c r="A647" s="134"/>
      <c r="B647" s="180"/>
    </row>
    <row r="648" spans="1:2" ht="12.75" customHeight="1" x14ac:dyDescent="0.2"/>
    <row r="649" spans="1:2" ht="12.75" customHeight="1" x14ac:dyDescent="0.2">
      <c r="A649" s="134"/>
      <c r="B649" s="180"/>
    </row>
    <row r="650" spans="1:2" ht="12.75" customHeight="1" x14ac:dyDescent="0.2"/>
    <row r="651" spans="1:2" ht="12.75" customHeight="1" x14ac:dyDescent="0.2">
      <c r="A651" s="177"/>
      <c r="B651" s="144"/>
    </row>
    <row r="652" spans="1:2" ht="12.75" customHeight="1" x14ac:dyDescent="0.2">
      <c r="A652" s="178"/>
      <c r="B652" s="176"/>
    </row>
    <row r="653" spans="1:2" ht="12.75" customHeight="1" x14ac:dyDescent="0.2"/>
    <row r="654" spans="1:2" ht="12.75" customHeight="1" x14ac:dyDescent="0.2">
      <c r="A654" s="134"/>
      <c r="B654" s="175"/>
    </row>
    <row r="655" spans="1:2" ht="12.75" customHeight="1" x14ac:dyDescent="0.2"/>
    <row r="656" spans="1:2" ht="12.75" customHeight="1" x14ac:dyDescent="0.2">
      <c r="A656" s="134"/>
      <c r="B656" s="175"/>
    </row>
    <row r="657" spans="1:2" ht="12.75" customHeight="1" x14ac:dyDescent="0.2"/>
    <row r="658" spans="1:2" ht="12.75" customHeight="1" x14ac:dyDescent="0.2">
      <c r="A658" s="177"/>
      <c r="B658" s="144"/>
    </row>
    <row r="659" spans="1:2" ht="12.75" customHeight="1" x14ac:dyDescent="0.2">
      <c r="A659" s="178"/>
      <c r="B659" s="176"/>
    </row>
    <row r="660" spans="1:2" ht="12.75" customHeight="1" x14ac:dyDescent="0.2"/>
    <row r="661" spans="1:2" ht="12.75" customHeight="1" x14ac:dyDescent="0.2">
      <c r="A661" s="134"/>
      <c r="B661" s="175"/>
    </row>
    <row r="662" spans="1:2" ht="12.75" customHeight="1" x14ac:dyDescent="0.2"/>
    <row r="663" spans="1:2" ht="12.75" customHeight="1" x14ac:dyDescent="0.2">
      <c r="A663" s="134"/>
      <c r="B663" s="175"/>
    </row>
    <row r="664" spans="1:2" ht="12.75" customHeight="1" x14ac:dyDescent="0.2"/>
    <row r="665" spans="1:2" ht="12.75" customHeight="1" x14ac:dyDescent="0.2">
      <c r="A665" s="177"/>
      <c r="B665" s="144"/>
    </row>
    <row r="666" spans="1:2" ht="12.75" customHeight="1" x14ac:dyDescent="0.2">
      <c r="A666" s="178"/>
      <c r="B666" s="176"/>
    </row>
    <row r="667" spans="1:2" ht="12.75" customHeight="1" x14ac:dyDescent="0.2"/>
    <row r="668" spans="1:2" ht="12.75" customHeight="1" x14ac:dyDescent="0.2">
      <c r="A668" s="134"/>
      <c r="B668" s="175"/>
    </row>
    <row r="669" spans="1:2" ht="12.75" customHeight="1" x14ac:dyDescent="0.2"/>
    <row r="670" spans="1:2" ht="12.75" customHeight="1" x14ac:dyDescent="0.2">
      <c r="A670" s="134"/>
      <c r="B670" s="175"/>
    </row>
    <row r="671" spans="1:2" ht="12.75" customHeight="1" x14ac:dyDescent="0.2"/>
    <row r="672" spans="1:2" ht="12.75" customHeight="1" x14ac:dyDescent="0.2">
      <c r="A672" s="177"/>
      <c r="B672" s="144"/>
    </row>
    <row r="673" spans="1:2" ht="12.75" customHeight="1" x14ac:dyDescent="0.2">
      <c r="A673" s="178"/>
      <c r="B673" s="176"/>
    </row>
    <row r="674" spans="1:2" ht="12.75" customHeight="1" x14ac:dyDescent="0.2"/>
    <row r="675" spans="1:2" ht="12.75" customHeight="1" x14ac:dyDescent="0.2">
      <c r="A675" s="134"/>
      <c r="B675" s="175"/>
    </row>
    <row r="676" spans="1:2" ht="12.75" customHeight="1" x14ac:dyDescent="0.2"/>
    <row r="677" spans="1:2" ht="12.75" customHeight="1" x14ac:dyDescent="0.2">
      <c r="A677" s="134"/>
      <c r="B677" s="175"/>
    </row>
    <row r="678" spans="1:2" ht="12.75" customHeight="1" x14ac:dyDescent="0.2"/>
    <row r="679" spans="1:2" ht="12.75" customHeight="1" x14ac:dyDescent="0.2">
      <c r="A679" s="134"/>
      <c r="B679" s="175"/>
    </row>
    <row r="680" spans="1:2" ht="12.75" customHeight="1" x14ac:dyDescent="0.2"/>
    <row r="681" spans="1:2" ht="12.75" customHeight="1" x14ac:dyDescent="0.2">
      <c r="A681" s="134"/>
      <c r="B681" s="175"/>
    </row>
    <row r="682" spans="1:2" ht="12.75" customHeight="1" x14ac:dyDescent="0.2"/>
    <row r="683" spans="1:2" ht="12.75" customHeight="1" x14ac:dyDescent="0.2"/>
    <row r="684" spans="1:2" ht="12.75" customHeight="1" x14ac:dyDescent="0.2">
      <c r="A684" s="181"/>
      <c r="B684" s="175"/>
    </row>
    <row r="685" spans="1:2" ht="12.75" customHeight="1" x14ac:dyDescent="0.2"/>
    <row r="686" spans="1:2" ht="12.75" customHeight="1" x14ac:dyDescent="0.2">
      <c r="A686" s="181"/>
      <c r="B686" s="175"/>
    </row>
    <row r="687" spans="1:2" ht="12.75" customHeight="1" x14ac:dyDescent="0.2"/>
    <row r="688" spans="1:2" ht="12.75" customHeight="1" x14ac:dyDescent="0.2">
      <c r="A688" s="181"/>
      <c r="B688" s="144"/>
    </row>
    <row r="689" spans="1:2" ht="12.75" customHeight="1" x14ac:dyDescent="0.2">
      <c r="A689" s="178"/>
      <c r="B689" s="176"/>
    </row>
    <row r="690" spans="1:2" ht="12.75" customHeight="1" x14ac:dyDescent="0.2"/>
    <row r="691" spans="1:2" ht="12.75" customHeight="1" x14ac:dyDescent="0.2">
      <c r="A691" s="134"/>
      <c r="B691" s="175"/>
    </row>
    <row r="692" spans="1:2" ht="12.75" customHeight="1" x14ac:dyDescent="0.2"/>
    <row r="693" spans="1:2" ht="12.75" customHeight="1" x14ac:dyDescent="0.2">
      <c r="A693" s="181"/>
      <c r="B693" s="144"/>
    </row>
    <row r="694" spans="1:2" ht="12.75" customHeight="1" x14ac:dyDescent="0.2">
      <c r="A694" s="178"/>
      <c r="B694" s="176"/>
    </row>
    <row r="695" spans="1:2" ht="12.75" customHeight="1" x14ac:dyDescent="0.2"/>
    <row r="696" spans="1:2" ht="12.75" customHeight="1" x14ac:dyDescent="0.2">
      <c r="A696" s="134"/>
      <c r="B696" s="175"/>
    </row>
    <row r="697" spans="1:2" ht="12.75" customHeight="1" x14ac:dyDescent="0.2"/>
    <row r="698" spans="1:2" ht="12.75" customHeight="1" x14ac:dyDescent="0.2">
      <c r="A698" s="134"/>
      <c r="B698" s="175"/>
    </row>
    <row r="699" spans="1:2" ht="12.75" customHeight="1" x14ac:dyDescent="0.2"/>
    <row r="700" spans="1:2" ht="12.75" customHeight="1" x14ac:dyDescent="0.2">
      <c r="A700" s="134"/>
      <c r="B700" s="175"/>
    </row>
    <row r="701" spans="1:2" ht="12.75" customHeight="1" x14ac:dyDescent="0.2"/>
    <row r="702" spans="1:2" ht="12.75" customHeight="1" x14ac:dyDescent="0.2"/>
    <row r="703" spans="1:2" ht="12.75" customHeight="1" x14ac:dyDescent="0.2">
      <c r="A703" s="181"/>
      <c r="B703" s="175"/>
    </row>
    <row r="704" spans="1:2" ht="12.75" customHeight="1" x14ac:dyDescent="0.2"/>
    <row r="705" spans="1:2" ht="12.75" customHeight="1" x14ac:dyDescent="0.2">
      <c r="A705" s="182"/>
      <c r="B705" s="180"/>
    </row>
    <row r="706" spans="1:2" ht="12.75" customHeight="1" x14ac:dyDescent="0.2"/>
    <row r="707" spans="1:2" ht="12.75" customHeight="1" x14ac:dyDescent="0.2">
      <c r="A707" s="182"/>
      <c r="B707" s="170"/>
    </row>
    <row r="708" spans="1:2" ht="12.75" customHeight="1" x14ac:dyDescent="0.2">
      <c r="A708" s="179"/>
      <c r="B708" s="176"/>
    </row>
    <row r="709" spans="1:2" ht="12.75" customHeight="1" x14ac:dyDescent="0.2">
      <c r="A709" s="178"/>
      <c r="B709" s="176"/>
    </row>
    <row r="710" spans="1:2" ht="12.75" customHeight="1" x14ac:dyDescent="0.2">
      <c r="A710" s="134"/>
      <c r="B710" s="175"/>
    </row>
    <row r="711" spans="1:2" ht="12.75" customHeight="1" x14ac:dyDescent="0.2">
      <c r="A711" s="178"/>
      <c r="B711" s="176"/>
    </row>
    <row r="712" spans="1:2" ht="12.75" customHeight="1" x14ac:dyDescent="0.2">
      <c r="A712" s="182"/>
      <c r="B712" s="170"/>
    </row>
    <row r="713" spans="1:2" ht="12.75" customHeight="1" x14ac:dyDescent="0.2">
      <c r="A713" s="179"/>
      <c r="B713" s="183"/>
    </row>
    <row r="714" spans="1:2" ht="12.75" customHeight="1" x14ac:dyDescent="0.2">
      <c r="A714" s="179"/>
      <c r="B714" s="183"/>
    </row>
    <row r="715" spans="1:2" ht="12.75" customHeight="1" x14ac:dyDescent="0.2">
      <c r="A715" s="134"/>
      <c r="B715" s="175"/>
    </row>
    <row r="716" spans="1:2" ht="12.75" customHeight="1" x14ac:dyDescent="0.2"/>
    <row r="717" spans="1:2" ht="12.75" customHeight="1" x14ac:dyDescent="0.2">
      <c r="A717" s="179"/>
    </row>
    <row r="718" spans="1:2" ht="12.75" customHeight="1" x14ac:dyDescent="0.2">
      <c r="A718" s="165"/>
    </row>
    <row r="719" spans="1:2" ht="12.75" customHeight="1" x14ac:dyDescent="0.2">
      <c r="A719" s="184"/>
      <c r="B719" s="185"/>
    </row>
    <row r="720" spans="1:2" ht="12.75" customHeight="1" x14ac:dyDescent="0.2">
      <c r="B720" s="155"/>
    </row>
    <row r="721" spans="1:2" ht="12.75" customHeight="1" x14ac:dyDescent="0.2">
      <c r="A721" s="134"/>
      <c r="B721" s="180"/>
    </row>
    <row r="722" spans="1:2" ht="12.75" customHeight="1" x14ac:dyDescent="0.2">
      <c r="A722" s="179"/>
    </row>
    <row r="723" spans="1:2" ht="12.75" customHeight="1" x14ac:dyDescent="0.2">
      <c r="A723" s="165"/>
    </row>
    <row r="724" spans="1:2" ht="12.75" customHeight="1" x14ac:dyDescent="0.2">
      <c r="A724" s="168"/>
      <c r="B724" s="155"/>
    </row>
    <row r="725" spans="1:2" ht="12.75" customHeight="1" x14ac:dyDescent="0.2">
      <c r="A725" s="168"/>
      <c r="B725" s="155"/>
    </row>
    <row r="726" spans="1:2" ht="12.75" customHeight="1" x14ac:dyDescent="0.2">
      <c r="A726" s="134"/>
      <c r="B726" s="180"/>
    </row>
    <row r="727" spans="1:2" ht="12.75" customHeight="1" x14ac:dyDescent="0.2">
      <c r="A727" s="179"/>
    </row>
    <row r="728" spans="1:2" ht="12.75" customHeight="1" x14ac:dyDescent="0.2">
      <c r="A728" s="165"/>
    </row>
    <row r="729" spans="1:2" ht="12.75" customHeight="1" x14ac:dyDescent="0.2">
      <c r="A729" s="168"/>
      <c r="B729" s="155"/>
    </row>
    <row r="730" spans="1:2" ht="12.75" customHeight="1" x14ac:dyDescent="0.2">
      <c r="A730" s="168"/>
      <c r="B730" s="155"/>
    </row>
    <row r="731" spans="1:2" ht="12.75" customHeight="1" x14ac:dyDescent="0.2">
      <c r="A731" s="134"/>
      <c r="B731" s="180"/>
    </row>
    <row r="732" spans="1:2" ht="12.75" customHeight="1" x14ac:dyDescent="0.2">
      <c r="A732" s="179"/>
    </row>
    <row r="733" spans="1:2" ht="12.75" customHeight="1" x14ac:dyDescent="0.2">
      <c r="A733" s="165"/>
    </row>
    <row r="734" spans="1:2" ht="12.75" customHeight="1" x14ac:dyDescent="0.2">
      <c r="A734" s="168"/>
      <c r="B734" s="155"/>
    </row>
    <row r="735" spans="1:2" ht="12.75" customHeight="1" x14ac:dyDescent="0.2">
      <c r="A735" s="165"/>
    </row>
    <row r="736" spans="1:2" ht="12.75" customHeight="1" x14ac:dyDescent="0.2">
      <c r="A736" s="134"/>
      <c r="B736" s="180"/>
    </row>
    <row r="737" spans="1:2" ht="12.75" customHeight="1" x14ac:dyDescent="0.2">
      <c r="A737" s="165"/>
    </row>
    <row r="738" spans="1:2" ht="12.75" customHeight="1" x14ac:dyDescent="0.2">
      <c r="A738" s="165"/>
    </row>
    <row r="739" spans="1:2" ht="12.75" customHeight="1" x14ac:dyDescent="0.2">
      <c r="A739" s="168"/>
      <c r="B739" s="155"/>
    </row>
    <row r="740" spans="1:2" ht="12.75" customHeight="1" x14ac:dyDescent="0.2">
      <c r="A740" s="165"/>
    </row>
    <row r="741" spans="1:2" ht="12.75" customHeight="1" x14ac:dyDescent="0.2">
      <c r="A741" s="165"/>
    </row>
    <row r="742" spans="1:2" ht="12.75" customHeight="1" x14ac:dyDescent="0.2">
      <c r="A742" s="168"/>
      <c r="B742" s="155"/>
    </row>
    <row r="743" spans="1:2" ht="12.75" customHeight="1" x14ac:dyDescent="0.2">
      <c r="A743" s="165"/>
    </row>
    <row r="744" spans="1:2" ht="12.75" customHeight="1" x14ac:dyDescent="0.2">
      <c r="A744" s="165"/>
    </row>
    <row r="745" spans="1:2" ht="12.75" customHeight="1" x14ac:dyDescent="0.2">
      <c r="A745" s="168"/>
      <c r="B745" s="155"/>
    </row>
    <row r="746" spans="1:2" ht="12.75" customHeight="1" x14ac:dyDescent="0.2">
      <c r="A746" s="168"/>
      <c r="B746" s="155"/>
    </row>
    <row r="747" spans="1:2" ht="12.75" customHeight="1" x14ac:dyDescent="0.2">
      <c r="A747" s="168"/>
      <c r="B747" s="155"/>
    </row>
    <row r="748" spans="1:2" ht="12.75" customHeight="1" x14ac:dyDescent="0.2">
      <c r="A748" s="165"/>
    </row>
    <row r="749" spans="1:2" ht="12.75" customHeight="1" x14ac:dyDescent="0.2">
      <c r="A749" s="165"/>
    </row>
    <row r="750" spans="1:2" ht="12.75" customHeight="1" x14ac:dyDescent="0.2">
      <c r="A750" s="168"/>
      <c r="B750" s="169"/>
    </row>
    <row r="751" spans="1:2" ht="12.75" customHeight="1" x14ac:dyDescent="0.2">
      <c r="A751" s="165"/>
    </row>
    <row r="752" spans="1:2" ht="12.75" customHeight="1" x14ac:dyDescent="0.2">
      <c r="A752" s="165"/>
    </row>
    <row r="753" spans="1:2" ht="12.75" customHeight="1" x14ac:dyDescent="0.2">
      <c r="A753" s="168"/>
      <c r="B753" s="155"/>
    </row>
    <row r="754" spans="1:2" ht="12.75" customHeight="1" x14ac:dyDescent="0.2">
      <c r="A754" s="165"/>
    </row>
    <row r="755" spans="1:2" ht="12.75" customHeight="1" x14ac:dyDescent="0.2">
      <c r="A755" s="165"/>
    </row>
    <row r="756" spans="1:2" ht="12.75" customHeight="1" x14ac:dyDescent="0.2">
      <c r="A756" s="168"/>
      <c r="B756" s="155"/>
    </row>
    <row r="757" spans="1:2" ht="12.75" customHeight="1" x14ac:dyDescent="0.2">
      <c r="A757" s="165"/>
    </row>
    <row r="758" spans="1:2" ht="12.75" customHeight="1" x14ac:dyDescent="0.2">
      <c r="A758" s="165"/>
    </row>
    <row r="759" spans="1:2" ht="12.75" customHeight="1" x14ac:dyDescent="0.2">
      <c r="A759" s="168"/>
      <c r="B759" s="155"/>
    </row>
    <row r="760" spans="1:2" ht="12.75" customHeight="1" x14ac:dyDescent="0.2">
      <c r="A760" s="165"/>
    </row>
    <row r="761" spans="1:2" ht="12.75" customHeight="1" x14ac:dyDescent="0.2">
      <c r="A761" s="165"/>
    </row>
    <row r="762" spans="1:2" ht="12.75" customHeight="1" x14ac:dyDescent="0.2">
      <c r="A762" s="168"/>
      <c r="B762" s="155"/>
    </row>
    <row r="763" spans="1:2" ht="12.75" customHeight="1" x14ac:dyDescent="0.2">
      <c r="A763" s="165"/>
    </row>
    <row r="764" spans="1:2" ht="12.75" customHeight="1" x14ac:dyDescent="0.2">
      <c r="A764" s="165"/>
    </row>
    <row r="765" spans="1:2" ht="12.75" customHeight="1" x14ac:dyDescent="0.2">
      <c r="A765" s="168"/>
      <c r="B765" s="155"/>
    </row>
    <row r="766" spans="1:2" ht="12.75" customHeight="1" x14ac:dyDescent="0.2">
      <c r="A766" s="165"/>
    </row>
    <row r="767" spans="1:2" ht="12.75" customHeight="1" x14ac:dyDescent="0.2">
      <c r="A767" s="165"/>
    </row>
    <row r="768" spans="1:2" ht="12.75" customHeight="1" x14ac:dyDescent="0.2">
      <c r="A768" s="168"/>
      <c r="B768" s="155"/>
    </row>
    <row r="769" spans="1:2" ht="12.75" customHeight="1" x14ac:dyDescent="0.2">
      <c r="A769" s="165"/>
    </row>
    <row r="770" spans="1:2" ht="12.75" customHeight="1" x14ac:dyDescent="0.2">
      <c r="A770" s="165"/>
    </row>
    <row r="771" spans="1:2" ht="12.75" customHeight="1" x14ac:dyDescent="0.2">
      <c r="A771" s="168"/>
      <c r="B771" s="155"/>
    </row>
    <row r="772" spans="1:2" ht="12.75" customHeight="1" x14ac:dyDescent="0.2">
      <c r="A772" s="165"/>
    </row>
    <row r="773" spans="1:2" ht="12.75" customHeight="1" x14ac:dyDescent="0.2">
      <c r="A773" s="165"/>
    </row>
    <row r="774" spans="1:2" ht="12.75" customHeight="1" x14ac:dyDescent="0.2">
      <c r="A774" s="168"/>
      <c r="B774" s="155"/>
    </row>
    <row r="775" spans="1:2" ht="12.75" customHeight="1" x14ac:dyDescent="0.2">
      <c r="A775" s="165"/>
    </row>
    <row r="776" spans="1:2" ht="12.75" customHeight="1" x14ac:dyDescent="0.2">
      <c r="A776" s="165"/>
    </row>
    <row r="777" spans="1:2" ht="12.75" customHeight="1" x14ac:dyDescent="0.2">
      <c r="A777" s="168"/>
      <c r="B777" s="155"/>
    </row>
    <row r="778" spans="1:2" ht="12.75" customHeight="1" x14ac:dyDescent="0.2">
      <c r="B778" s="155"/>
    </row>
    <row r="779" spans="1:2" ht="12.75" customHeight="1" x14ac:dyDescent="0.2">
      <c r="A779" s="165"/>
    </row>
    <row r="780" spans="1:2" ht="12.75" customHeight="1" x14ac:dyDescent="0.2">
      <c r="A780" s="168"/>
      <c r="B780" s="155"/>
    </row>
    <row r="781" spans="1:2" ht="12.75" customHeight="1" x14ac:dyDescent="0.2">
      <c r="A781" s="168"/>
      <c r="B781" s="155"/>
    </row>
    <row r="782" spans="1:2" ht="12.75" customHeight="1" x14ac:dyDescent="0.2">
      <c r="A782" s="165"/>
    </row>
    <row r="783" spans="1:2" ht="12.75" customHeight="1" x14ac:dyDescent="0.2">
      <c r="A783" s="168"/>
      <c r="B783" s="155"/>
    </row>
    <row r="784" spans="1:2" ht="12.75" customHeight="1" x14ac:dyDescent="0.2">
      <c r="A784" s="168"/>
      <c r="B784" s="155"/>
    </row>
    <row r="785" spans="1:2" ht="12.75" customHeight="1" x14ac:dyDescent="0.2">
      <c r="A785" s="134"/>
      <c r="B785" s="180"/>
    </row>
    <row r="786" spans="1:2" ht="12.75" customHeight="1" x14ac:dyDescent="0.2">
      <c r="A786" s="168"/>
      <c r="B786" s="155"/>
    </row>
    <row r="787" spans="1:2" ht="12.75" customHeight="1" x14ac:dyDescent="0.2">
      <c r="A787" s="165"/>
    </row>
    <row r="788" spans="1:2" ht="12.75" customHeight="1" x14ac:dyDescent="0.2">
      <c r="A788" s="165"/>
      <c r="B788" s="180"/>
    </row>
    <row r="789" spans="1:2" ht="12.75" customHeight="1" x14ac:dyDescent="0.2">
      <c r="A789" s="165"/>
      <c r="B789" s="180"/>
    </row>
    <row r="790" spans="1:2" ht="12.75" customHeight="1" x14ac:dyDescent="0.2">
      <c r="A790" s="165"/>
    </row>
    <row r="791" spans="1:2" ht="12.75" customHeight="1" x14ac:dyDescent="0.2">
      <c r="A791" s="168"/>
      <c r="B791" s="155"/>
    </row>
    <row r="792" spans="1:2" ht="12.75" customHeight="1" x14ac:dyDescent="0.2">
      <c r="A792" s="165"/>
      <c r="B792" s="180"/>
    </row>
    <row r="793" spans="1:2" ht="12.75" customHeight="1" x14ac:dyDescent="0.2">
      <c r="A793" s="165"/>
    </row>
    <row r="794" spans="1:2" ht="12.75" customHeight="1" x14ac:dyDescent="0.2">
      <c r="A794" s="168"/>
      <c r="B794" s="155"/>
    </row>
    <row r="795" spans="1:2" ht="12.75" customHeight="1" x14ac:dyDescent="0.2">
      <c r="A795" s="165"/>
      <c r="B795" s="180"/>
    </row>
    <row r="796" spans="1:2" ht="12.75" customHeight="1" x14ac:dyDescent="0.2">
      <c r="A796" s="165"/>
    </row>
    <row r="797" spans="1:2" ht="12.75" customHeight="1" x14ac:dyDescent="0.2">
      <c r="A797" s="168"/>
      <c r="B797" s="155"/>
    </row>
    <row r="798" spans="1:2" ht="12.75" customHeight="1" x14ac:dyDescent="0.2">
      <c r="A798" s="165"/>
      <c r="B798" s="180"/>
    </row>
    <row r="799" spans="1:2" ht="12.75" customHeight="1" x14ac:dyDescent="0.2">
      <c r="A799" s="165"/>
    </row>
    <row r="800" spans="1:2" ht="12.75" customHeight="1" x14ac:dyDescent="0.2">
      <c r="A800" s="168"/>
      <c r="B800" s="155"/>
    </row>
    <row r="801" spans="1:2" ht="12.75" customHeight="1" x14ac:dyDescent="0.2">
      <c r="A801" s="165"/>
    </row>
    <row r="802" spans="1:2" ht="12.75" customHeight="1" x14ac:dyDescent="0.2">
      <c r="A802" s="165"/>
    </row>
    <row r="803" spans="1:2" ht="12.75" customHeight="1" x14ac:dyDescent="0.2">
      <c r="A803" s="168"/>
      <c r="B803" s="155"/>
    </row>
    <row r="804" spans="1:2" ht="12.75" customHeight="1" x14ac:dyDescent="0.2">
      <c r="A804" s="165"/>
    </row>
    <row r="805" spans="1:2" ht="12.75" customHeight="1" x14ac:dyDescent="0.2">
      <c r="A805" s="165"/>
    </row>
    <row r="806" spans="1:2" ht="12.75" customHeight="1" x14ac:dyDescent="0.2">
      <c r="A806" s="168"/>
      <c r="B806" s="155"/>
    </row>
    <row r="807" spans="1:2" ht="12.75" customHeight="1" x14ac:dyDescent="0.2">
      <c r="A807" s="165"/>
    </row>
    <row r="808" spans="1:2" ht="12.75" customHeight="1" x14ac:dyDescent="0.2">
      <c r="A808" s="165"/>
      <c r="B808" s="186"/>
    </row>
    <row r="809" spans="1:2" ht="12.75" customHeight="1" x14ac:dyDescent="0.2">
      <c r="A809" s="168"/>
      <c r="B809" s="155"/>
    </row>
    <row r="810" spans="1:2" ht="12.75" customHeight="1" x14ac:dyDescent="0.2">
      <c r="A810" s="168"/>
      <c r="B810" s="155"/>
    </row>
    <row r="811" spans="1:2" ht="12.75" customHeight="1" x14ac:dyDescent="0.2">
      <c r="A811" s="168"/>
      <c r="B811" s="155"/>
    </row>
    <row r="812" spans="1:2" ht="12.75" customHeight="1" x14ac:dyDescent="0.2">
      <c r="A812" s="165"/>
    </row>
    <row r="813" spans="1:2" ht="12.75" customHeight="1" x14ac:dyDescent="0.2">
      <c r="A813" s="165"/>
    </row>
    <row r="814" spans="1:2" ht="12.75" customHeight="1" x14ac:dyDescent="0.2">
      <c r="A814" s="168"/>
      <c r="B814" s="155"/>
    </row>
    <row r="815" spans="1:2" ht="12.75" customHeight="1" x14ac:dyDescent="0.2">
      <c r="A815" s="165"/>
    </row>
    <row r="816" spans="1:2" ht="12.75" customHeight="1" x14ac:dyDescent="0.2">
      <c r="A816" s="165"/>
    </row>
    <row r="817" spans="1:2" ht="12.75" customHeight="1" x14ac:dyDescent="0.2">
      <c r="A817" s="168"/>
      <c r="B817" s="155"/>
    </row>
    <row r="818" spans="1:2" ht="12.75" customHeight="1" x14ac:dyDescent="0.2">
      <c r="A818" s="168"/>
      <c r="B818" s="155"/>
    </row>
    <row r="819" spans="1:2" ht="12.75" customHeight="1" x14ac:dyDescent="0.2">
      <c r="A819" s="168"/>
      <c r="B819" s="155"/>
    </row>
    <row r="820" spans="1:2" ht="12.75" customHeight="1" x14ac:dyDescent="0.2">
      <c r="A820" s="168"/>
      <c r="B820" s="155"/>
    </row>
    <row r="821" spans="1:2" ht="12.75" customHeight="1" x14ac:dyDescent="0.2">
      <c r="A821" s="168"/>
      <c r="B821" s="155"/>
    </row>
    <row r="822" spans="1:2" ht="12.75" customHeight="1" x14ac:dyDescent="0.2">
      <c r="A822" s="168"/>
      <c r="B822" s="155"/>
    </row>
    <row r="823" spans="1:2" ht="12.75" customHeight="1" x14ac:dyDescent="0.2">
      <c r="A823" s="165"/>
    </row>
    <row r="824" spans="1:2" ht="12.75" customHeight="1" x14ac:dyDescent="0.2">
      <c r="A824" s="165"/>
      <c r="B824" s="155"/>
    </row>
    <row r="825" spans="1:2" ht="12.75" customHeight="1" x14ac:dyDescent="0.2">
      <c r="A825" s="164"/>
      <c r="B825" s="155"/>
    </row>
    <row r="826" spans="1:2" ht="12.75" customHeight="1" x14ac:dyDescent="0.2">
      <c r="A826" s="168"/>
      <c r="B826" s="155"/>
    </row>
    <row r="827" spans="1:2" ht="12.75" customHeight="1" x14ac:dyDescent="0.2">
      <c r="A827" s="168"/>
      <c r="B827" s="155"/>
    </row>
    <row r="828" spans="1:2" ht="12.75" customHeight="1" x14ac:dyDescent="0.2">
      <c r="A828" s="168"/>
      <c r="B828" s="155"/>
    </row>
    <row r="829" spans="1:2" ht="12.75" customHeight="1" x14ac:dyDescent="0.2">
      <c r="A829" s="168"/>
      <c r="B829" s="155"/>
    </row>
    <row r="830" spans="1:2" ht="12.75" customHeight="1" x14ac:dyDescent="0.2">
      <c r="A830" s="168"/>
      <c r="B830" s="155"/>
    </row>
    <row r="831" spans="1:2" ht="12.75" customHeight="1" x14ac:dyDescent="0.2">
      <c r="A831" s="165"/>
    </row>
    <row r="832" spans="1:2" ht="12.75" customHeight="1" x14ac:dyDescent="0.2">
      <c r="A832" s="165"/>
    </row>
    <row r="833" spans="1:2" ht="12.75" customHeight="1" x14ac:dyDescent="0.2">
      <c r="A833" s="168"/>
      <c r="B833" s="155"/>
    </row>
    <row r="834" spans="1:2" ht="12.75" customHeight="1" x14ac:dyDescent="0.2">
      <c r="B834" s="155"/>
    </row>
    <row r="835" spans="1:2" ht="12.75" customHeight="1" x14ac:dyDescent="0.2">
      <c r="A835" s="165"/>
      <c r="B835" s="155"/>
    </row>
    <row r="836" spans="1:2" ht="12.75" customHeight="1" x14ac:dyDescent="0.2">
      <c r="A836" s="168"/>
      <c r="B836" s="155"/>
    </row>
    <row r="837" spans="1:2" ht="12.75" customHeight="1" x14ac:dyDescent="0.2">
      <c r="A837" s="168"/>
      <c r="B837" s="155"/>
    </row>
    <row r="838" spans="1:2" ht="12.75" customHeight="1" x14ac:dyDescent="0.2">
      <c r="A838" s="165"/>
      <c r="B838" s="155"/>
    </row>
    <row r="839" spans="1:2" ht="12.75" customHeight="1" x14ac:dyDescent="0.2">
      <c r="A839" s="168"/>
      <c r="B839" s="155"/>
    </row>
    <row r="840" spans="1:2" ht="12.75" customHeight="1" x14ac:dyDescent="0.2">
      <c r="B840" s="155"/>
    </row>
    <row r="841" spans="1:2" ht="12.75" customHeight="1" x14ac:dyDescent="0.2">
      <c r="A841" s="140"/>
      <c r="B841" s="180"/>
    </row>
    <row r="842" spans="1:2" ht="12.75" customHeight="1" x14ac:dyDescent="0.2">
      <c r="B842" s="155"/>
    </row>
    <row r="843" spans="1:2" ht="12.75" customHeight="1" x14ac:dyDescent="0.2">
      <c r="A843" s="165"/>
      <c r="B843" s="180"/>
    </row>
    <row r="844" spans="1:2" ht="12.75" customHeight="1" x14ac:dyDescent="0.2">
      <c r="A844" s="165"/>
    </row>
    <row r="845" spans="1:2" ht="12.75" customHeight="1" x14ac:dyDescent="0.2">
      <c r="A845" s="165"/>
    </row>
    <row r="846" spans="1:2" ht="12.75" customHeight="1" x14ac:dyDescent="0.2">
      <c r="A846" s="168"/>
      <c r="B846" s="155"/>
    </row>
    <row r="847" spans="1:2" ht="12.75" customHeight="1" x14ac:dyDescent="0.2">
      <c r="A847" s="168"/>
      <c r="B847" s="155"/>
    </row>
    <row r="848" spans="1:2" ht="12.75" customHeight="1" x14ac:dyDescent="0.2">
      <c r="A848" s="165"/>
    </row>
    <row r="849" spans="1:2" ht="12.75" customHeight="1" x14ac:dyDescent="0.2">
      <c r="A849" s="165"/>
    </row>
    <row r="850" spans="1:2" ht="12.75" customHeight="1" x14ac:dyDescent="0.2">
      <c r="A850" s="168"/>
      <c r="B850" s="155"/>
    </row>
    <row r="851" spans="1:2" ht="12.75" customHeight="1" x14ac:dyDescent="0.2">
      <c r="A851" s="168"/>
      <c r="B851" s="155"/>
    </row>
    <row r="852" spans="1:2" ht="12.75" customHeight="1" x14ac:dyDescent="0.2">
      <c r="A852" s="168"/>
      <c r="B852" s="155"/>
    </row>
    <row r="853" spans="1:2" ht="12.75" customHeight="1" x14ac:dyDescent="0.2">
      <c r="A853" s="168"/>
      <c r="B853" s="155"/>
    </row>
    <row r="854" spans="1:2" ht="12.75" customHeight="1" x14ac:dyDescent="0.2">
      <c r="A854" s="168"/>
      <c r="B854" s="155"/>
    </row>
    <row r="855" spans="1:2" ht="12.75" customHeight="1" x14ac:dyDescent="0.2">
      <c r="A855" s="165"/>
    </row>
    <row r="856" spans="1:2" ht="12.75" customHeight="1" x14ac:dyDescent="0.2">
      <c r="A856" s="165"/>
    </row>
    <row r="857" spans="1:2" ht="12.75" customHeight="1" x14ac:dyDescent="0.2">
      <c r="A857" s="168"/>
      <c r="B857" s="155"/>
    </row>
    <row r="858" spans="1:2" ht="12.75" customHeight="1" x14ac:dyDescent="0.2">
      <c r="A858" s="168"/>
      <c r="B858" s="155"/>
    </row>
    <row r="859" spans="1:2" ht="12.75" customHeight="1" x14ac:dyDescent="0.2">
      <c r="A859" s="168"/>
      <c r="B859" s="155"/>
    </row>
    <row r="860" spans="1:2" ht="12.75" customHeight="1" x14ac:dyDescent="0.2">
      <c r="A860" s="168"/>
      <c r="B860" s="155"/>
    </row>
    <row r="861" spans="1:2" ht="12.75" customHeight="1" x14ac:dyDescent="0.2">
      <c r="A861" s="168"/>
      <c r="B861" s="155"/>
    </row>
    <row r="862" spans="1:2" ht="12.75" customHeight="1" x14ac:dyDescent="0.2">
      <c r="A862" s="134"/>
      <c r="B862" s="180"/>
    </row>
    <row r="863" spans="1:2" ht="12.75" customHeight="1" x14ac:dyDescent="0.2">
      <c r="A863" s="168"/>
      <c r="B863" s="155"/>
    </row>
    <row r="864" spans="1:2" ht="12.75" customHeight="1" x14ac:dyDescent="0.2">
      <c r="A864" s="165"/>
      <c r="B864" s="180"/>
    </row>
    <row r="865" spans="1:2" ht="12.75" customHeight="1" x14ac:dyDescent="0.2">
      <c r="A865" s="165"/>
    </row>
    <row r="866" spans="1:2" ht="12.75" customHeight="1" x14ac:dyDescent="0.2">
      <c r="A866" s="165"/>
    </row>
    <row r="867" spans="1:2" ht="12.75" customHeight="1" x14ac:dyDescent="0.2">
      <c r="A867" s="168"/>
      <c r="B867" s="155"/>
    </row>
    <row r="868" spans="1:2" ht="12.75" customHeight="1" x14ac:dyDescent="0.2">
      <c r="A868" s="168"/>
      <c r="B868" s="155"/>
    </row>
    <row r="869" spans="1:2" ht="12.75" customHeight="1" x14ac:dyDescent="0.2">
      <c r="A869" s="165"/>
    </row>
    <row r="870" spans="1:2" ht="12.75" customHeight="1" x14ac:dyDescent="0.2">
      <c r="A870" s="168"/>
      <c r="B870" s="155"/>
    </row>
    <row r="871" spans="1:2" ht="12.75" customHeight="1" x14ac:dyDescent="0.2">
      <c r="A871" s="165"/>
    </row>
    <row r="872" spans="1:2" ht="12.75" customHeight="1" x14ac:dyDescent="0.2">
      <c r="A872" s="165"/>
    </row>
    <row r="873" spans="1:2" ht="12.75" customHeight="1" x14ac:dyDescent="0.2">
      <c r="A873" s="168"/>
      <c r="B873" s="155"/>
    </row>
    <row r="874" spans="1:2" ht="12.75" customHeight="1" x14ac:dyDescent="0.2">
      <c r="A874" s="168"/>
      <c r="B874" s="155"/>
    </row>
    <row r="875" spans="1:2" ht="12.75" customHeight="1" x14ac:dyDescent="0.2">
      <c r="A875" s="165"/>
    </row>
    <row r="876" spans="1:2" ht="12.75" customHeight="1" x14ac:dyDescent="0.2">
      <c r="A876" s="165"/>
    </row>
    <row r="877" spans="1:2" ht="12.75" customHeight="1" x14ac:dyDescent="0.2">
      <c r="A877" s="168"/>
      <c r="B877" s="155"/>
    </row>
    <row r="878" spans="1:2" ht="12.75" customHeight="1" x14ac:dyDescent="0.2">
      <c r="A878" s="179"/>
    </row>
    <row r="879" spans="1:2" ht="12.75" customHeight="1" x14ac:dyDescent="0.2"/>
    <row r="880" spans="1:2" ht="12.75" customHeight="1" x14ac:dyDescent="0.2">
      <c r="A880" s="134"/>
      <c r="B880" s="180"/>
    </row>
    <row r="881" spans="1:2" ht="12.75" customHeight="1" x14ac:dyDescent="0.2"/>
    <row r="882" spans="1:2" ht="12.75" customHeight="1" x14ac:dyDescent="0.2">
      <c r="A882" s="134"/>
      <c r="B882" s="175"/>
    </row>
    <row r="883" spans="1:2" ht="12.75" customHeight="1" x14ac:dyDescent="0.2"/>
    <row r="884" spans="1:2" ht="12.75" customHeight="1" x14ac:dyDescent="0.2"/>
    <row r="885" spans="1:2" ht="12.75" customHeight="1" x14ac:dyDescent="0.2">
      <c r="A885" s="181"/>
      <c r="B885" s="175"/>
    </row>
    <row r="886" spans="1:2" ht="12.75" customHeight="1" x14ac:dyDescent="0.2"/>
    <row r="887" spans="1:2" ht="12.75" customHeight="1" x14ac:dyDescent="0.2">
      <c r="A887" s="181"/>
      <c r="B887" s="175"/>
    </row>
    <row r="888" spans="1:2" ht="12.75" customHeight="1" x14ac:dyDescent="0.2"/>
    <row r="889" spans="1:2" ht="12.75" customHeight="1" x14ac:dyDescent="0.2">
      <c r="A889" s="177"/>
      <c r="B889" s="144"/>
    </row>
    <row r="890" spans="1:2" ht="12.75" customHeight="1" x14ac:dyDescent="0.2">
      <c r="A890" s="178"/>
      <c r="B890" s="176"/>
    </row>
    <row r="891" spans="1:2" ht="12.75" customHeight="1" x14ac:dyDescent="0.2"/>
    <row r="892" spans="1:2" ht="12.75" customHeight="1" x14ac:dyDescent="0.2">
      <c r="A892" s="134"/>
      <c r="B892" s="175"/>
    </row>
    <row r="893" spans="1:2" ht="12.75" customHeight="1" x14ac:dyDescent="0.2"/>
    <row r="894" spans="1:2" ht="12.75" customHeight="1" x14ac:dyDescent="0.2">
      <c r="A894" s="134"/>
      <c r="B894" s="175"/>
    </row>
    <row r="895" spans="1:2" ht="12.75" customHeight="1" x14ac:dyDescent="0.2"/>
    <row r="896" spans="1:2" ht="12.75" customHeight="1" x14ac:dyDescent="0.2">
      <c r="A896" s="177"/>
      <c r="B896" s="144"/>
    </row>
    <row r="897" spans="1:2" ht="12.75" customHeight="1" x14ac:dyDescent="0.2">
      <c r="A897" s="178"/>
      <c r="B897" s="176"/>
    </row>
    <row r="898" spans="1:2" ht="12.75" customHeight="1" x14ac:dyDescent="0.2"/>
    <row r="899" spans="1:2" ht="12.75" customHeight="1" x14ac:dyDescent="0.2">
      <c r="A899" s="134"/>
      <c r="B899" s="175"/>
    </row>
    <row r="900" spans="1:2" ht="12.75" customHeight="1" x14ac:dyDescent="0.2"/>
    <row r="901" spans="1:2" ht="12.75" customHeight="1" x14ac:dyDescent="0.2">
      <c r="A901" s="134"/>
      <c r="B901" s="175"/>
    </row>
    <row r="902" spans="1:2" ht="12.75" customHeight="1" x14ac:dyDescent="0.2"/>
    <row r="903" spans="1:2" ht="12.75" customHeight="1" x14ac:dyDescent="0.2">
      <c r="A903" s="177"/>
      <c r="B903" s="144"/>
    </row>
    <row r="904" spans="1:2" ht="12.75" customHeight="1" x14ac:dyDescent="0.2">
      <c r="A904" s="178"/>
      <c r="B904" s="176"/>
    </row>
    <row r="905" spans="1:2" ht="12.75" customHeight="1" x14ac:dyDescent="0.2"/>
    <row r="906" spans="1:2" ht="12.75" customHeight="1" x14ac:dyDescent="0.2">
      <c r="A906" s="134"/>
      <c r="B906" s="175"/>
    </row>
    <row r="907" spans="1:2" ht="12.75" customHeight="1" x14ac:dyDescent="0.2"/>
    <row r="908" spans="1:2" ht="12.75" customHeight="1" x14ac:dyDescent="0.2">
      <c r="A908" s="134"/>
      <c r="B908" s="175"/>
    </row>
    <row r="909" spans="1:2" ht="12.75" customHeight="1" x14ac:dyDescent="0.2"/>
    <row r="910" spans="1:2" ht="12.75" customHeight="1" x14ac:dyDescent="0.2">
      <c r="A910" s="177"/>
      <c r="B910" s="144"/>
    </row>
    <row r="911" spans="1:2" ht="12.75" customHeight="1" x14ac:dyDescent="0.2">
      <c r="A911" s="178"/>
      <c r="B911" s="176"/>
    </row>
    <row r="912" spans="1:2" ht="12.75" customHeight="1" x14ac:dyDescent="0.2">
      <c r="A912" s="178"/>
      <c r="B912" s="176"/>
    </row>
    <row r="913" spans="1:2" ht="12.75" customHeight="1" x14ac:dyDescent="0.2">
      <c r="A913" s="178"/>
      <c r="B913" s="176"/>
    </row>
    <row r="914" spans="1:2" ht="12.75" customHeight="1" x14ac:dyDescent="0.2">
      <c r="A914" s="178"/>
      <c r="B914" s="176"/>
    </row>
    <row r="915" spans="1:2" ht="12.75" customHeight="1" x14ac:dyDescent="0.2">
      <c r="A915" s="178"/>
      <c r="B915" s="176"/>
    </row>
    <row r="916" spans="1:2" ht="12.75" customHeight="1" x14ac:dyDescent="0.2"/>
    <row r="917" spans="1:2" ht="12.75" customHeight="1" x14ac:dyDescent="0.2">
      <c r="A917" s="134"/>
      <c r="B917" s="175"/>
    </row>
    <row r="918" spans="1:2" ht="12.75" customHeight="1" x14ac:dyDescent="0.2"/>
    <row r="919" spans="1:2" ht="12.75" customHeight="1" x14ac:dyDescent="0.2">
      <c r="A919" s="134"/>
      <c r="B919" s="175"/>
    </row>
    <row r="920" spans="1:2" ht="12.75" customHeight="1" x14ac:dyDescent="0.2"/>
    <row r="921" spans="1:2" ht="12.75" customHeight="1" x14ac:dyDescent="0.2">
      <c r="A921" s="177"/>
      <c r="B921" s="144"/>
    </row>
    <row r="922" spans="1:2" ht="12.75" customHeight="1" x14ac:dyDescent="0.2">
      <c r="A922" s="178"/>
      <c r="B922" s="176"/>
    </row>
    <row r="923" spans="1:2" ht="12.75" customHeight="1" x14ac:dyDescent="0.2">
      <c r="A923" s="178"/>
      <c r="B923" s="176"/>
    </row>
    <row r="924" spans="1:2" ht="12.75" customHeight="1" x14ac:dyDescent="0.2"/>
    <row r="925" spans="1:2" ht="12.75" customHeight="1" x14ac:dyDescent="0.2">
      <c r="A925" s="134"/>
      <c r="B925" s="175"/>
    </row>
    <row r="926" spans="1:2" ht="12.75" customHeight="1" x14ac:dyDescent="0.2"/>
    <row r="927" spans="1:2" ht="12.75" customHeight="1" x14ac:dyDescent="0.2">
      <c r="A927" s="134"/>
      <c r="B927" s="175"/>
    </row>
    <row r="928" spans="1:2" ht="12.75" customHeight="1" x14ac:dyDescent="0.2"/>
    <row r="929" spans="1:2" ht="12.75" customHeight="1" x14ac:dyDescent="0.2">
      <c r="A929" s="177"/>
      <c r="B929" s="144"/>
    </row>
    <row r="930" spans="1:2" ht="12.75" customHeight="1" x14ac:dyDescent="0.2">
      <c r="A930" s="178"/>
      <c r="B930" s="176"/>
    </row>
    <row r="931" spans="1:2" ht="12.75" customHeight="1" x14ac:dyDescent="0.2">
      <c r="A931" s="178"/>
      <c r="B931" s="176"/>
    </row>
    <row r="932" spans="1:2" ht="12.75" customHeight="1" x14ac:dyDescent="0.2"/>
    <row r="933" spans="1:2" ht="12.75" customHeight="1" x14ac:dyDescent="0.2">
      <c r="A933" s="134"/>
      <c r="B933" s="175"/>
    </row>
    <row r="934" spans="1:2" ht="12.75" customHeight="1" x14ac:dyDescent="0.2"/>
    <row r="935" spans="1:2" ht="12.75" customHeight="1" x14ac:dyDescent="0.2">
      <c r="A935" s="134"/>
      <c r="B935" s="175"/>
    </row>
    <row r="936" spans="1:2" ht="12.75" customHeight="1" x14ac:dyDescent="0.2"/>
    <row r="937" spans="1:2" ht="12.75" customHeight="1" x14ac:dyDescent="0.2">
      <c r="A937" s="177"/>
      <c r="B937" s="144"/>
    </row>
    <row r="938" spans="1:2" ht="12.75" customHeight="1" x14ac:dyDescent="0.2">
      <c r="A938" s="178"/>
      <c r="B938" s="176"/>
    </row>
    <row r="939" spans="1:2" ht="12.75" customHeight="1" x14ac:dyDescent="0.2">
      <c r="A939" s="178"/>
      <c r="B939" s="176"/>
    </row>
    <row r="940" spans="1:2" ht="12.75" customHeight="1" x14ac:dyDescent="0.2">
      <c r="A940" s="178"/>
      <c r="B940" s="176"/>
    </row>
    <row r="941" spans="1:2" ht="12.75" customHeight="1" x14ac:dyDescent="0.2">
      <c r="A941" s="178"/>
      <c r="B941" s="176"/>
    </row>
    <row r="942" spans="1:2" ht="12.75" customHeight="1" x14ac:dyDescent="0.2">
      <c r="A942" s="178"/>
      <c r="B942" s="176"/>
    </row>
    <row r="943" spans="1:2" ht="12.75" customHeight="1" x14ac:dyDescent="0.2">
      <c r="A943" s="178"/>
      <c r="B943" s="176"/>
    </row>
    <row r="944" spans="1:2" ht="12.75" customHeight="1" x14ac:dyDescent="0.2">
      <c r="A944" s="178"/>
      <c r="B944" s="176"/>
    </row>
    <row r="945" spans="1:2" ht="12.75" customHeight="1" x14ac:dyDescent="0.2">
      <c r="A945" s="178"/>
      <c r="B945" s="176"/>
    </row>
    <row r="946" spans="1:2" ht="12.75" customHeight="1" x14ac:dyDescent="0.2">
      <c r="A946" s="178"/>
      <c r="B946" s="176"/>
    </row>
    <row r="947" spans="1:2" ht="12.75" customHeight="1" x14ac:dyDescent="0.2">
      <c r="A947" s="178"/>
      <c r="B947" s="176"/>
    </row>
    <row r="948" spans="1:2" ht="12.75" customHeight="1" x14ac:dyDescent="0.2"/>
    <row r="949" spans="1:2" ht="12.75" customHeight="1" x14ac:dyDescent="0.2">
      <c r="A949" s="134"/>
      <c r="B949" s="175"/>
    </row>
    <row r="950" spans="1:2" ht="12.75" customHeight="1" x14ac:dyDescent="0.2"/>
    <row r="951" spans="1:2" ht="12.75" customHeight="1" x14ac:dyDescent="0.2">
      <c r="A951" s="134"/>
      <c r="B951" s="175"/>
    </row>
    <row r="952" spans="1:2" ht="12.75" customHeight="1" x14ac:dyDescent="0.2"/>
    <row r="953" spans="1:2" ht="12.75" customHeight="1" x14ac:dyDescent="0.2">
      <c r="A953" s="177"/>
      <c r="B953" s="144"/>
    </row>
    <row r="954" spans="1:2" ht="12.75" customHeight="1" x14ac:dyDescent="0.2">
      <c r="A954" s="178"/>
      <c r="B954" s="176"/>
    </row>
    <row r="955" spans="1:2" ht="12.75" customHeight="1" x14ac:dyDescent="0.2">
      <c r="A955" s="178"/>
      <c r="B955" s="176"/>
    </row>
    <row r="956" spans="1:2" ht="12.75" customHeight="1" x14ac:dyDescent="0.2">
      <c r="A956" s="178"/>
      <c r="B956" s="176"/>
    </row>
    <row r="957" spans="1:2" ht="12.75" customHeight="1" x14ac:dyDescent="0.2">
      <c r="A957" s="178"/>
      <c r="B957" s="176"/>
    </row>
    <row r="958" spans="1:2" ht="12.75" customHeight="1" x14ac:dyDescent="0.2">
      <c r="A958" s="178"/>
      <c r="B958" s="176"/>
    </row>
    <row r="959" spans="1:2" ht="12.75" customHeight="1" x14ac:dyDescent="0.2">
      <c r="A959" s="178"/>
      <c r="B959" s="176"/>
    </row>
    <row r="960" spans="1:2" ht="12.75" customHeight="1" x14ac:dyDescent="0.2"/>
    <row r="961" spans="1:2" ht="12.75" customHeight="1" x14ac:dyDescent="0.2">
      <c r="A961" s="134"/>
      <c r="B961" s="175"/>
    </row>
    <row r="962" spans="1:2" ht="12.75" customHeight="1" x14ac:dyDescent="0.2"/>
    <row r="963" spans="1:2" ht="12.75" customHeight="1" x14ac:dyDescent="0.2">
      <c r="A963" s="134"/>
      <c r="B963" s="175"/>
    </row>
    <row r="964" spans="1:2" ht="12.75" customHeight="1" x14ac:dyDescent="0.2"/>
    <row r="965" spans="1:2" ht="12.75" customHeight="1" x14ac:dyDescent="0.2">
      <c r="A965" s="177"/>
      <c r="B965" s="144"/>
    </row>
    <row r="966" spans="1:2" ht="12.75" customHeight="1" x14ac:dyDescent="0.2">
      <c r="A966" s="178"/>
      <c r="B966" s="176"/>
    </row>
    <row r="967" spans="1:2" ht="12.75" customHeight="1" x14ac:dyDescent="0.2">
      <c r="A967" s="178"/>
      <c r="B967" s="176"/>
    </row>
    <row r="968" spans="1:2" ht="12.75" customHeight="1" x14ac:dyDescent="0.2">
      <c r="A968" s="178"/>
      <c r="B968" s="176"/>
    </row>
    <row r="969" spans="1:2" ht="12.75" customHeight="1" x14ac:dyDescent="0.2"/>
    <row r="970" spans="1:2" ht="12.75" customHeight="1" x14ac:dyDescent="0.2"/>
    <row r="971" spans="1:2" ht="12.75" customHeight="1" x14ac:dyDescent="0.2">
      <c r="A971" s="134"/>
      <c r="B971" s="175"/>
    </row>
    <row r="972" spans="1:2" ht="12.75" customHeight="1" x14ac:dyDescent="0.2"/>
    <row r="973" spans="1:2" ht="12.75" customHeight="1" x14ac:dyDescent="0.2">
      <c r="A973" s="134"/>
      <c r="B973" s="175"/>
    </row>
    <row r="974" spans="1:2" ht="12.75" customHeight="1" x14ac:dyDescent="0.2"/>
    <row r="975" spans="1:2" ht="12.75" customHeight="1" x14ac:dyDescent="0.2">
      <c r="A975" s="177"/>
      <c r="B975" s="144"/>
    </row>
    <row r="976" spans="1:2" ht="12.75" customHeight="1" x14ac:dyDescent="0.2">
      <c r="A976" s="178"/>
      <c r="B976" s="176"/>
    </row>
    <row r="977" spans="1:2" ht="12.75" customHeight="1" x14ac:dyDescent="0.2"/>
    <row r="978" spans="1:2" ht="12.75" customHeight="1" x14ac:dyDescent="0.2">
      <c r="A978" s="134"/>
      <c r="B978" s="175"/>
    </row>
    <row r="979" spans="1:2" ht="12.75" customHeight="1" x14ac:dyDescent="0.2"/>
    <row r="980" spans="1:2" ht="12.75" customHeight="1" x14ac:dyDescent="0.2">
      <c r="A980" s="134"/>
      <c r="B980" s="175"/>
    </row>
    <row r="981" spans="1:2" ht="12.75" customHeight="1" x14ac:dyDescent="0.2"/>
    <row r="982" spans="1:2" ht="12.75" customHeight="1" x14ac:dyDescent="0.2">
      <c r="A982" s="177"/>
      <c r="B982" s="144"/>
    </row>
    <row r="983" spans="1:2" ht="12.75" customHeight="1" x14ac:dyDescent="0.2">
      <c r="A983" s="178"/>
      <c r="B983" s="176"/>
    </row>
    <row r="984" spans="1:2" ht="12.75" customHeight="1" x14ac:dyDescent="0.2">
      <c r="A984" s="178"/>
      <c r="B984" s="176"/>
    </row>
    <row r="985" spans="1:2" ht="12.75" customHeight="1" x14ac:dyDescent="0.2"/>
    <row r="986" spans="1:2" ht="12.75" customHeight="1" x14ac:dyDescent="0.2">
      <c r="A986" s="134"/>
      <c r="B986" s="175"/>
    </row>
    <row r="987" spans="1:2" ht="12.75" customHeight="1" x14ac:dyDescent="0.2"/>
    <row r="988" spans="1:2" ht="12.75" customHeight="1" x14ac:dyDescent="0.2">
      <c r="A988" s="134"/>
      <c r="B988" s="175"/>
    </row>
    <row r="989" spans="1:2" ht="12.75" customHeight="1" x14ac:dyDescent="0.2"/>
    <row r="990" spans="1:2" ht="12.75" customHeight="1" x14ac:dyDescent="0.2">
      <c r="A990" s="177"/>
      <c r="B990" s="144"/>
    </row>
    <row r="991" spans="1:2" ht="12.75" customHeight="1" x14ac:dyDescent="0.2">
      <c r="A991" s="178"/>
      <c r="B991" s="176"/>
    </row>
    <row r="992" spans="1:2" ht="12.75" customHeight="1" x14ac:dyDescent="0.2">
      <c r="A992" s="178"/>
      <c r="B992" s="176"/>
    </row>
    <row r="993" spans="1:2" ht="12.75" customHeight="1" x14ac:dyDescent="0.2">
      <c r="A993" s="178"/>
      <c r="B993" s="176"/>
    </row>
    <row r="994" spans="1:2" ht="12.75" customHeight="1" x14ac:dyDescent="0.2">
      <c r="A994" s="178"/>
      <c r="B994" s="176"/>
    </row>
    <row r="995" spans="1:2" ht="12.75" customHeight="1" x14ac:dyDescent="0.2">
      <c r="A995" s="178"/>
      <c r="B995" s="176"/>
    </row>
    <row r="996" spans="1:2" ht="12.75" customHeight="1" x14ac:dyDescent="0.2">
      <c r="A996" s="178"/>
      <c r="B996" s="176"/>
    </row>
    <row r="997" spans="1:2" ht="12.75" customHeight="1" x14ac:dyDescent="0.2">
      <c r="A997" s="178"/>
      <c r="B997" s="176"/>
    </row>
    <row r="998" spans="1:2" ht="12.75" customHeight="1" x14ac:dyDescent="0.2">
      <c r="A998" s="178"/>
      <c r="B998" s="176"/>
    </row>
    <row r="999" spans="1:2" ht="12.75" customHeight="1" x14ac:dyDescent="0.2">
      <c r="A999" s="178"/>
      <c r="B999" s="176"/>
    </row>
    <row r="1000" spans="1:2" ht="12.75" customHeight="1" x14ac:dyDescent="0.2">
      <c r="A1000" s="178"/>
      <c r="B1000" s="176"/>
    </row>
    <row r="1001" spans="1:2" ht="12.75" customHeight="1" x14ac:dyDescent="0.2">
      <c r="A1001" s="178"/>
      <c r="B1001" s="176"/>
    </row>
    <row r="1002" spans="1:2" ht="12.75" customHeight="1" x14ac:dyDescent="0.2"/>
    <row r="1003" spans="1:2" ht="12.75" customHeight="1" x14ac:dyDescent="0.2"/>
    <row r="1004" spans="1:2" ht="12.75" customHeight="1" x14ac:dyDescent="0.2">
      <c r="A1004" s="134"/>
      <c r="B1004" s="175"/>
    </row>
    <row r="1005" spans="1:2" ht="12.75" customHeight="1" x14ac:dyDescent="0.2"/>
    <row r="1006" spans="1:2" ht="12.75" customHeight="1" x14ac:dyDescent="0.2">
      <c r="A1006" s="134"/>
      <c r="B1006" s="175"/>
    </row>
  </sheetData>
  <mergeCells count="2">
    <mergeCell ref="A1:E1"/>
    <mergeCell ref="A3:B3"/>
  </mergeCells>
  <phoneticPr fontId="0" type="noConversion"/>
  <printOptions horizontalCentered="1"/>
  <pageMargins left="0.19685039370078741" right="0.19685039370078741" top="0.19685039370078741" bottom="0.19685039370078741" header="0.31496062992125984" footer="0.19685039370078741"/>
  <pageSetup paperSize="9" scale="60" firstPageNumber="5" orientation="portrait" useFirstPageNumber="1" r:id="rId1"/>
  <headerFooter alignWithMargins="0">
    <oddFooter>&amp;R&amp;P</oddFooter>
  </headerFooter>
  <rowBreaks count="5" manualBreakCount="5">
    <brk id="93" max="4" man="1"/>
    <brk id="195" max="4" man="1"/>
    <brk id="302" max="4" man="1"/>
    <brk id="394" max="10" man="1"/>
    <brk id="44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6873B97D-40E4-4500-B67B-80DD22B36CD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8</vt:i4>
      </vt:variant>
    </vt:vector>
  </HeadingPairs>
  <TitlesOfParts>
    <vt:vector size="13" baseType="lpstr">
      <vt:lpstr>bilanca</vt:lpstr>
      <vt:lpstr>prihodi</vt:lpstr>
      <vt:lpstr>rashodi-opći dio</vt:lpstr>
      <vt:lpstr>račun financiranja</vt:lpstr>
      <vt:lpstr>posebni dio</vt:lpstr>
      <vt:lpstr>'posebni dio'!Ispis_naslova</vt:lpstr>
      <vt:lpstr>'račun financiranja'!Ispis_naslova</vt:lpstr>
      <vt:lpstr>'rashodi-opći dio'!Ispis_naslova</vt:lpstr>
      <vt:lpstr>bilanca!Podrucje_ispisa</vt:lpstr>
      <vt:lpstr>'posebni dio'!Podrucje_ispisa</vt:lpstr>
      <vt:lpstr>prihodi!Podrucje_ispisa</vt:lpstr>
      <vt:lpstr>'račun financiranja'!Podrucje_ispisa</vt:lpstr>
      <vt:lpstr>'rashodi-opći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Kotaran Brekalo</dc:creator>
  <cp:lastModifiedBy>Anto Papić</cp:lastModifiedBy>
  <cp:lastPrinted>2023-03-27T07:18:19Z</cp:lastPrinted>
  <dcterms:created xsi:type="dcterms:W3CDTF">2001-11-29T15:00:47Z</dcterms:created>
  <dcterms:modified xsi:type="dcterms:W3CDTF">2023-03-27T07:19:57Z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693aec7a-6558-4c56-bbf6-563568699c01</vt:lpwstr>
  </property>
  <property fmtid="{D5CDD505-2E9C-101B-9397-08002B2CF9AE}" pid="3" name="bjDocumentSecurityLabel">
    <vt:lpwstr>NEKLASIFICIRANO</vt:lpwstr>
  </property>
  <property fmtid="{D5CDD505-2E9C-101B-9397-08002B2CF9AE}" pid="4" name="bjSaver">
    <vt:lpwstr>p2W8x14KuiHyYkpvwPip9IXzaci0QZT4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ClsUserRVM">
    <vt:lpwstr>[]</vt:lpwstr>
  </property>
</Properties>
</file>